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07834C6A-B796-4381-B832-F6E48A1A798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2" sheetId="2" r:id="rId1"/>
  </sheets>
  <definedNames>
    <definedName name="_xlnm.Print_Area" localSheetId="0">'Ark2'!$A$1:$P$72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D21" i="2" l="1"/>
  <c r="L21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I5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I21" i="2" l="1"/>
  <c r="I6" i="2"/>
  <c r="I7" i="2"/>
  <c r="I8" i="2"/>
  <c r="I9" i="2"/>
  <c r="I10" i="2"/>
  <c r="I20" i="2"/>
  <c r="I19" i="2"/>
  <c r="I18" i="2"/>
  <c r="I17" i="2"/>
  <c r="I16" i="2"/>
  <c r="I15" i="2"/>
  <c r="I14" i="2"/>
  <c r="I13" i="2"/>
  <c r="I12" i="2"/>
  <c r="I11" i="2"/>
  <c r="K20" i="2"/>
  <c r="C20" i="2"/>
  <c r="F3" i="2"/>
  <c r="K2" i="2"/>
  <c r="A69" i="2"/>
  <c r="A68" i="2"/>
  <c r="A67" i="2"/>
  <c r="B45" i="2"/>
  <c r="K45" i="2" s="1"/>
  <c r="B96" i="2"/>
  <c r="B59" i="2"/>
  <c r="K59" i="2" s="1"/>
  <c r="B101" i="2" l="1"/>
  <c r="C87" i="2"/>
  <c r="H61" i="2"/>
  <c r="E61" i="2"/>
  <c r="B61" i="2"/>
  <c r="H60" i="2"/>
  <c r="E60" i="2"/>
  <c r="B60" i="2"/>
  <c r="K60" i="2" s="1"/>
  <c r="H58" i="2"/>
  <c r="E58" i="2"/>
  <c r="B58" i="2"/>
  <c r="K58" i="2" s="1"/>
  <c r="H57" i="2"/>
  <c r="E57" i="2"/>
  <c r="B57" i="2"/>
  <c r="K57" i="2" s="1"/>
  <c r="H56" i="2"/>
  <c r="E56" i="2"/>
  <c r="B56" i="2"/>
  <c r="K56" i="2" s="1"/>
  <c r="H55" i="2"/>
  <c r="E55" i="2"/>
  <c r="B55" i="2"/>
  <c r="K55" i="2" s="1"/>
  <c r="H54" i="2"/>
  <c r="E54" i="2"/>
  <c r="B54" i="2"/>
  <c r="K54" i="2" s="1"/>
  <c r="H53" i="2"/>
  <c r="E53" i="2"/>
  <c r="B53" i="2"/>
  <c r="K53" i="2" s="1"/>
  <c r="H52" i="2"/>
  <c r="E52" i="2"/>
  <c r="B52" i="2"/>
  <c r="K52" i="2" s="1"/>
  <c r="H51" i="2"/>
  <c r="E51" i="2"/>
  <c r="B51" i="2"/>
  <c r="K51" i="2" s="1"/>
  <c r="H50" i="2"/>
  <c r="E50" i="2"/>
  <c r="B50" i="2"/>
  <c r="K50" i="2" s="1"/>
  <c r="H49" i="2"/>
  <c r="E49" i="2"/>
  <c r="B49" i="2"/>
  <c r="K49" i="2" s="1"/>
  <c r="H48" i="2"/>
  <c r="E48" i="2"/>
  <c r="B48" i="2"/>
  <c r="K48" i="2" s="1"/>
  <c r="H47" i="2"/>
  <c r="E47" i="2"/>
  <c r="B47" i="2"/>
  <c r="K47" i="2" s="1"/>
  <c r="B46" i="2"/>
  <c r="K46" i="2" s="1"/>
  <c r="F39" i="2"/>
  <c r="F40" i="2" s="1"/>
  <c r="F41" i="2" s="1"/>
  <c r="F68" i="2" s="1"/>
  <c r="F35" i="2"/>
  <c r="F34" i="2"/>
  <c r="D25" i="2"/>
  <c r="D27" i="2" s="1"/>
  <c r="D31" i="2" s="1"/>
  <c r="L25" i="2"/>
  <c r="L27" i="2" s="1"/>
  <c r="H24" i="2"/>
  <c r="C61" i="2" s="1"/>
  <c r="P24" i="2"/>
  <c r="I24" i="2"/>
  <c r="A61" i="2" s="1"/>
  <c r="H23" i="2"/>
  <c r="C60" i="2" s="1"/>
  <c r="P23" i="2"/>
  <c r="I23" i="2"/>
  <c r="A60" i="2" s="1"/>
  <c r="H20" i="2"/>
  <c r="F20" i="2"/>
  <c r="E59" i="2"/>
  <c r="A120" i="2" s="1"/>
  <c r="P20" i="2"/>
  <c r="N20" i="2"/>
  <c r="H59" i="2"/>
  <c r="H19" i="2"/>
  <c r="F19" i="2"/>
  <c r="P19" i="2"/>
  <c r="N19" i="2"/>
  <c r="O19" i="2" s="1"/>
  <c r="H18" i="2"/>
  <c r="F18" i="2"/>
  <c r="P18" i="2"/>
  <c r="N18" i="2"/>
  <c r="H17" i="2"/>
  <c r="F17" i="2"/>
  <c r="P17" i="2"/>
  <c r="N17" i="2"/>
  <c r="O17" i="2" s="1"/>
  <c r="H16" i="2"/>
  <c r="F16" i="2"/>
  <c r="P16" i="2"/>
  <c r="N16" i="2"/>
  <c r="O16" i="2" s="1"/>
  <c r="H15" i="2"/>
  <c r="F15" i="2"/>
  <c r="P15" i="2"/>
  <c r="N15" i="2"/>
  <c r="H14" i="2"/>
  <c r="F14" i="2"/>
  <c r="P14" i="2"/>
  <c r="N14" i="2"/>
  <c r="H13" i="2"/>
  <c r="F13" i="2"/>
  <c r="P13" i="2"/>
  <c r="N13" i="2"/>
  <c r="O13" i="2" s="1"/>
  <c r="H12" i="2"/>
  <c r="F12" i="2"/>
  <c r="P12" i="2"/>
  <c r="N12" i="2"/>
  <c r="O12" i="2" s="1"/>
  <c r="H11" i="2"/>
  <c r="F11" i="2"/>
  <c r="P11" i="2"/>
  <c r="N11" i="2"/>
  <c r="O11" i="2" s="1"/>
  <c r="H10" i="2"/>
  <c r="F10" i="2"/>
  <c r="P10" i="2"/>
  <c r="N10" i="2"/>
  <c r="H9" i="2"/>
  <c r="F9" i="2"/>
  <c r="P9" i="2"/>
  <c r="N9" i="2"/>
  <c r="O9" i="2" s="1"/>
  <c r="H8" i="2"/>
  <c r="F8" i="2"/>
  <c r="P8" i="2"/>
  <c r="N8" i="2"/>
  <c r="H7" i="2"/>
  <c r="F7" i="2"/>
  <c r="P7" i="2"/>
  <c r="N7" i="2"/>
  <c r="H6" i="2"/>
  <c r="F6" i="2"/>
  <c r="E45" i="2"/>
  <c r="A106" i="2" s="1"/>
  <c r="P6" i="2"/>
  <c r="N6" i="2"/>
  <c r="H5" i="2"/>
  <c r="G5" i="2" s="1"/>
  <c r="B87" i="2" s="1"/>
  <c r="P5" i="2"/>
  <c r="O5" i="2" s="1"/>
  <c r="N3" i="2"/>
  <c r="L31" i="2" l="1"/>
  <c r="L29" i="2"/>
  <c r="O18" i="2"/>
  <c r="O15" i="2"/>
  <c r="O14" i="2"/>
  <c r="O10" i="2"/>
  <c r="O8" i="2"/>
  <c r="H40" i="2"/>
  <c r="J40" i="2" s="1"/>
  <c r="I57" i="2"/>
  <c r="J57" i="2" s="1"/>
  <c r="I50" i="2"/>
  <c r="J50" i="2" s="1"/>
  <c r="I47" i="2"/>
  <c r="J47" i="2" s="1"/>
  <c r="I51" i="2"/>
  <c r="J51" i="2" s="1"/>
  <c r="I53" i="2"/>
  <c r="J53" i="2" s="1"/>
  <c r="I54" i="2"/>
  <c r="J54" i="2" s="1"/>
  <c r="A110" i="2"/>
  <c r="H21" i="2"/>
  <c r="A111" i="2"/>
  <c r="A119" i="2"/>
  <c r="A108" i="2"/>
  <c r="A112" i="2"/>
  <c r="A116" i="2"/>
  <c r="A113" i="2"/>
  <c r="A117" i="2"/>
  <c r="A114" i="2"/>
  <c r="A118" i="2"/>
  <c r="A115" i="2"/>
  <c r="A109" i="2"/>
  <c r="G19" i="2"/>
  <c r="G9" i="2"/>
  <c r="G18" i="2"/>
  <c r="I59" i="2"/>
  <c r="J59" i="2" s="1"/>
  <c r="G16" i="2"/>
  <c r="G11" i="2"/>
  <c r="G13" i="2"/>
  <c r="G17" i="2"/>
  <c r="G12" i="2"/>
  <c r="G14" i="2"/>
  <c r="G8" i="2"/>
  <c r="C59" i="2"/>
  <c r="D59" i="2" s="1"/>
  <c r="F59" i="2" s="1"/>
  <c r="G10" i="2"/>
  <c r="G15" i="2"/>
  <c r="C45" i="2"/>
  <c r="D45" i="2" s="1"/>
  <c r="F45" i="2" s="1"/>
  <c r="G20" i="2"/>
  <c r="H45" i="2"/>
  <c r="C46" i="2"/>
  <c r="D46" i="2" s="1"/>
  <c r="O20" i="2"/>
  <c r="G6" i="2"/>
  <c r="H46" i="2"/>
  <c r="I46" i="2" s="1"/>
  <c r="J46" i="2" s="1"/>
  <c r="E46" i="2"/>
  <c r="A107" i="2" s="1"/>
  <c r="G7" i="2"/>
  <c r="O6" i="2"/>
  <c r="P25" i="2"/>
  <c r="C56" i="2"/>
  <c r="D56" i="2" s="1"/>
  <c r="F56" i="2" s="1"/>
  <c r="C55" i="2"/>
  <c r="D55" i="2" s="1"/>
  <c r="F55" i="2" s="1"/>
  <c r="P21" i="2"/>
  <c r="C96" i="2"/>
  <c r="D61" i="2"/>
  <c r="F61" i="2" s="1"/>
  <c r="C50" i="2"/>
  <c r="D50" i="2" s="1"/>
  <c r="F50" i="2" s="1"/>
  <c r="F36" i="2"/>
  <c r="F67" i="2" s="1"/>
  <c r="D60" i="2"/>
  <c r="F60" i="2" s="1"/>
  <c r="C58" i="2"/>
  <c r="D58" i="2" s="1"/>
  <c r="F58" i="2" s="1"/>
  <c r="C51" i="2"/>
  <c r="D51" i="2" s="1"/>
  <c r="F51" i="2" s="1"/>
  <c r="C54" i="2"/>
  <c r="D54" i="2" s="1"/>
  <c r="F54" i="2" s="1"/>
  <c r="H39" i="2"/>
  <c r="K61" i="2"/>
  <c r="H25" i="2"/>
  <c r="C48" i="2"/>
  <c r="D48" i="2" s="1"/>
  <c r="F48" i="2" s="1"/>
  <c r="C47" i="2"/>
  <c r="D47" i="2" s="1"/>
  <c r="F47" i="2" s="1"/>
  <c r="C52" i="2"/>
  <c r="D52" i="2" s="1"/>
  <c r="F52" i="2" s="1"/>
  <c r="C57" i="2"/>
  <c r="D57" i="2" s="1"/>
  <c r="F57" i="2" s="1"/>
  <c r="B102" i="2"/>
  <c r="B103" i="2" s="1"/>
  <c r="D87" i="2"/>
  <c r="C53" i="2"/>
  <c r="D53" i="2" s="1"/>
  <c r="F53" i="2" s="1"/>
  <c r="C49" i="2"/>
  <c r="D49" i="2" s="1"/>
  <c r="F49" i="2" s="1"/>
  <c r="F21" i="2"/>
  <c r="I48" i="2"/>
  <c r="J48" i="2" s="1"/>
  <c r="I52" i="2"/>
  <c r="J52" i="2" s="1"/>
  <c r="I55" i="2"/>
  <c r="J55" i="2" s="1"/>
  <c r="I60" i="2"/>
  <c r="J60" i="2" s="1"/>
  <c r="L60" i="2" s="1"/>
  <c r="I49" i="2"/>
  <c r="J49" i="2" s="1"/>
  <c r="I56" i="2"/>
  <c r="J56" i="2" s="1"/>
  <c r="I61" i="2"/>
  <c r="J61" i="2" s="1"/>
  <c r="O7" i="2"/>
  <c r="I58" i="2"/>
  <c r="J58" i="2" s="1"/>
  <c r="H41" i="2" l="1"/>
  <c r="H68" i="2" s="1"/>
  <c r="H27" i="2"/>
  <c r="B88" i="2" s="1"/>
  <c r="B89" i="2" s="1"/>
  <c r="L59" i="2"/>
  <c r="N59" i="2" s="1"/>
  <c r="L56" i="2"/>
  <c r="N56" i="2" s="1"/>
  <c r="L58" i="2"/>
  <c r="N58" i="2" s="1"/>
  <c r="C88" i="2"/>
  <c r="C89" i="2" s="1"/>
  <c r="D29" i="2"/>
  <c r="K66" i="2" s="1"/>
  <c r="L57" i="2"/>
  <c r="L47" i="2"/>
  <c r="L54" i="2"/>
  <c r="L51" i="2"/>
  <c r="N51" i="2" s="1"/>
  <c r="L52" i="2"/>
  <c r="A121" i="2"/>
  <c r="L53" i="2"/>
  <c r="L48" i="2"/>
  <c r="N48" i="2" s="1"/>
  <c r="L55" i="2"/>
  <c r="N55" i="2" s="1"/>
  <c r="B97" i="2"/>
  <c r="L46" i="2"/>
  <c r="F46" i="2"/>
  <c r="F62" i="2" s="1"/>
  <c r="J69" i="2" s="1"/>
  <c r="I45" i="2"/>
  <c r="N60" i="2"/>
  <c r="P27" i="2"/>
  <c r="P29" i="2" s="1"/>
  <c r="P30" i="2" s="1"/>
  <c r="L49" i="2"/>
  <c r="N49" i="2" s="1"/>
  <c r="L50" i="2"/>
  <c r="N50" i="2" s="1"/>
  <c r="L61" i="2"/>
  <c r="N61" i="2" s="1"/>
  <c r="J39" i="2"/>
  <c r="L39" i="2" s="1"/>
  <c r="D90" i="2"/>
  <c r="L40" i="2"/>
  <c r="D89" i="2" l="1"/>
  <c r="J45" i="2"/>
  <c r="L45" i="2" s="1"/>
  <c r="N57" i="2"/>
  <c r="N47" i="2"/>
  <c r="N53" i="2"/>
  <c r="C97" i="2"/>
  <c r="N52" i="2"/>
  <c r="B98" i="2"/>
  <c r="D91" i="2" s="1"/>
  <c r="N54" i="2"/>
  <c r="N46" i="2"/>
  <c r="D88" i="2"/>
  <c r="H29" i="2"/>
  <c r="J41" i="2"/>
  <c r="D92" i="2"/>
  <c r="E92" i="2" s="1"/>
  <c r="N45" i="2" l="1"/>
  <c r="N62" i="2" s="1"/>
  <c r="L62" i="2"/>
  <c r="E91" i="2" s="1"/>
  <c r="J68" i="2"/>
  <c r="H34" i="2"/>
  <c r="J34" i="2" s="1"/>
  <c r="L34" i="2" s="1"/>
  <c r="C103" i="2"/>
  <c r="H35" i="2"/>
  <c r="H30" i="2"/>
  <c r="E90" i="2"/>
  <c r="D93" i="2"/>
  <c r="J70" i="2" l="1"/>
  <c r="O62" i="2"/>
  <c r="C98" i="2"/>
  <c r="E93" i="2"/>
  <c r="H36" i="2"/>
  <c r="H67" i="2" s="1"/>
  <c r="J35" i="2"/>
  <c r="L35" i="2" l="1"/>
  <c r="J36" i="2"/>
  <c r="E89" i="2"/>
  <c r="J67" i="2" l="1"/>
  <c r="J71" i="2" s="1"/>
  <c r="K71" i="2" s="1"/>
  <c r="K72" i="2" s="1"/>
</calcChain>
</file>

<file path=xl/sharedStrings.xml><?xml version="1.0" encoding="utf-8"?>
<sst xmlns="http://schemas.openxmlformats.org/spreadsheetml/2006/main" count="147" uniqueCount="70">
  <si>
    <t>Budget</t>
  </si>
  <si>
    <t>Afvigelse</t>
  </si>
  <si>
    <t>Dyrlæge og medicin</t>
  </si>
  <si>
    <t>Diverse vedr. husdyr</t>
  </si>
  <si>
    <t>I alt</t>
  </si>
  <si>
    <t>kvantum</t>
  </si>
  <si>
    <t>pris</t>
  </si>
  <si>
    <t>beløb</t>
  </si>
  <si>
    <t>Diverse omkostninger</t>
  </si>
  <si>
    <t>VE:</t>
  </si>
  <si>
    <t>VE</t>
  </si>
  <si>
    <t>Afsætning</t>
  </si>
  <si>
    <t>DB/enhed</t>
  </si>
  <si>
    <t>*</t>
  </si>
  <si>
    <t xml:space="preserve"> =</t>
  </si>
  <si>
    <t>kr</t>
  </si>
  <si>
    <t> </t>
  </si>
  <si>
    <t>Pris/enhed</t>
  </si>
  <si>
    <t>Realiseret afsætning gange realiseret pris = realiseret</t>
  </si>
  <si>
    <t>Realiseret forbrug</t>
  </si>
  <si>
    <t>Kontrolberegninger</t>
  </si>
  <si>
    <t>Aktuelt</t>
  </si>
  <si>
    <t>Standardomsætning</t>
  </si>
  <si>
    <t>Standard VO</t>
  </si>
  <si>
    <t>Standard DB</t>
  </si>
  <si>
    <t>Salgsprisafvigelser</t>
  </si>
  <si>
    <t>Indkøbsprisafvigelser</t>
  </si>
  <si>
    <t>Forbrugsafvigelser</t>
  </si>
  <si>
    <t>Afvigelser i alt</t>
  </si>
  <si>
    <t>Indkøbspriser</t>
  </si>
  <si>
    <t>Faktisk råvarekøb</t>
  </si>
  <si>
    <t>Standard råvarekøb</t>
  </si>
  <si>
    <t>Indkøbsprisafvigelse</t>
  </si>
  <si>
    <t>Salgspriser</t>
  </si>
  <si>
    <t>Faktisk omsætning</t>
  </si>
  <si>
    <t>Salgsprisafvigelse</t>
  </si>
  <si>
    <t>Standarddækningsbidrag</t>
  </si>
  <si>
    <t>Stk pris afvigelse</t>
  </si>
  <si>
    <t>Forbrugs afvigelse</t>
  </si>
  <si>
    <t>Budgetteret dækningsbidrag</t>
  </si>
  <si>
    <t>Realiseret dækningsbidrag</t>
  </si>
  <si>
    <t xml:space="preserve"> </t>
  </si>
  <si>
    <t>I alt prisafvigelse</t>
  </si>
  <si>
    <t>Efterkalkulation</t>
  </si>
  <si>
    <t>Forkalkulation</t>
  </si>
  <si>
    <t>Netto</t>
  </si>
  <si>
    <t>Forbrug og pris</t>
  </si>
  <si>
    <t>Standardråvarekøb</t>
  </si>
  <si>
    <t>I alt forbrugs-afvigelse</t>
  </si>
  <si>
    <t>Variable omkostninger i alt</t>
  </si>
  <si>
    <t>Sammendrag</t>
  </si>
  <si>
    <t>Budgetafvigelse i alt</t>
  </si>
  <si>
    <t xml:space="preserve">Arket er ikke beskyttet, så pas på med at skrive oveni formler. </t>
  </si>
  <si>
    <t>Variable omkostninger</t>
  </si>
  <si>
    <t>Kalkule pris</t>
  </si>
  <si>
    <t>Realiseret pris</t>
  </si>
  <si>
    <t>Standard forbrug*</t>
  </si>
  <si>
    <t>* Standardforbrug er realiseret afsætning gange kalkule forbrug. Hvis kalkulen havde holdt, hvad var forbruget så ved denne afsætning?</t>
  </si>
  <si>
    <t>Afsætningens påvirkning af DB</t>
  </si>
  <si>
    <t>Salgsprisernes påvirkning af DB</t>
  </si>
  <si>
    <t>Forbrugets påvirkning af DB</t>
  </si>
  <si>
    <t>Indkøbsprisernes påvirkning af DB</t>
  </si>
  <si>
    <t>Dækningsbidragskontrol med standardomkostninger</t>
  </si>
  <si>
    <t>Budgetteret afsætning gange budget DB pr. stk. = Budgettet i alt</t>
  </si>
  <si>
    <t>Realiseret afsætning gange budget DB pr. stk = Standard DB</t>
  </si>
  <si>
    <t>Realiseret afsætnings påvirkning af DB</t>
  </si>
  <si>
    <t>Realiserede salgsprisers påvirkning af DB</t>
  </si>
  <si>
    <t>Realiseret afsætning gange kalkule pris = standardomsætning</t>
  </si>
  <si>
    <t>Realiseret forbrugs påvirkning af DB</t>
  </si>
  <si>
    <t>Realiserede indkøbsprisers påvirkning af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</si>
</sst>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000"/>
    <numFmt numFmtId="166" formatCode="#,###"/>
    <numFmt numFmtId="167" formatCode="#,###.##"/>
    <numFmt numFmtId="168" formatCode="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wrapText="1"/>
    </xf>
    <xf numFmtId="3" fontId="2" fillId="2" borderId="1" xfId="0" applyNumberFormat="1" applyFon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2" fillId="2" borderId="0" xfId="0" applyNumberFormat="1" applyFont="1" applyFill="1"/>
    <xf numFmtId="3" fontId="0" fillId="4" borderId="0" xfId="0" applyNumberFormat="1" applyFill="1"/>
    <xf numFmtId="0" fontId="4" fillId="5" borderId="0" xfId="0" applyFont="1" applyFill="1"/>
    <xf numFmtId="4" fontId="0" fillId="4" borderId="0" xfId="0" applyNumberFormat="1" applyFill="1"/>
    <xf numFmtId="3" fontId="1" fillId="4" borderId="0" xfId="0" applyNumberFormat="1" applyFont="1" applyFill="1"/>
    <xf numFmtId="3" fontId="1" fillId="4" borderId="9" xfId="0" applyNumberFormat="1" applyFont="1" applyFill="1" applyBorder="1"/>
    <xf numFmtId="0" fontId="3" fillId="5" borderId="0" xfId="0" applyFont="1" applyFill="1"/>
    <xf numFmtId="3" fontId="0" fillId="4" borderId="0" xfId="0" applyNumberFormat="1" applyFill="1" applyAlignment="1">
      <alignment horizontal="center"/>
    </xf>
    <xf numFmtId="3" fontId="0" fillId="4" borderId="7" xfId="0" applyNumberFormat="1" applyFill="1" applyBorder="1"/>
    <xf numFmtId="3" fontId="1" fillId="4" borderId="0" xfId="0" applyNumberFormat="1" applyFont="1" applyFill="1" applyAlignment="1">
      <alignment horizontal="center"/>
    </xf>
    <xf numFmtId="4" fontId="3" fillId="5" borderId="0" xfId="0" applyNumberFormat="1" applyFont="1" applyFill="1"/>
    <xf numFmtId="0" fontId="4" fillId="6" borderId="0" xfId="0" applyFont="1" applyFill="1"/>
    <xf numFmtId="3" fontId="0" fillId="2" borderId="0" xfId="0" applyNumberForma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6" borderId="0" xfId="0" applyFont="1" applyFill="1" applyAlignment="1">
      <alignment horizontal="center"/>
    </xf>
    <xf numFmtId="3" fontId="4" fillId="5" borderId="0" xfId="0" applyNumberFormat="1" applyFont="1" applyFill="1"/>
    <xf numFmtId="0" fontId="4" fillId="5" borderId="0" xfId="0" applyFont="1" applyFill="1" applyAlignment="1">
      <alignment horizontal="center"/>
    </xf>
    <xf numFmtId="4" fontId="4" fillId="5" borderId="0" xfId="0" applyNumberFormat="1" applyFont="1" applyFill="1"/>
    <xf numFmtId="4" fontId="4" fillId="5" borderId="7" xfId="0" applyNumberFormat="1" applyFont="1" applyFill="1" applyBorder="1"/>
    <xf numFmtId="3" fontId="4" fillId="5" borderId="7" xfId="0" applyNumberFormat="1" applyFont="1" applyFill="1" applyBorder="1"/>
    <xf numFmtId="3" fontId="3" fillId="5" borderId="0" xfId="0" applyNumberFormat="1" applyFont="1" applyFill="1"/>
    <xf numFmtId="0" fontId="3" fillId="5" borderId="0" xfId="0" applyFont="1" applyFill="1" applyAlignment="1">
      <alignment horizontal="center"/>
    </xf>
    <xf numFmtId="3" fontId="3" fillId="5" borderId="9" xfId="0" applyNumberFormat="1" applyFont="1" applyFill="1" applyBorder="1"/>
    <xf numFmtId="3" fontId="0" fillId="4" borderId="4" xfId="0" applyNumberFormat="1" applyFill="1" applyBorder="1"/>
    <xf numFmtId="3" fontId="0" fillId="4" borderId="5" xfId="0" applyNumberFormat="1" applyFill="1" applyBorder="1"/>
    <xf numFmtId="3" fontId="1" fillId="4" borderId="4" xfId="0" applyNumberFormat="1" applyFont="1" applyFill="1" applyBorder="1"/>
    <xf numFmtId="3" fontId="1" fillId="4" borderId="6" xfId="0" applyNumberFormat="1" applyFont="1" applyFill="1" applyBorder="1"/>
    <xf numFmtId="3" fontId="0" fillId="4" borderId="5" xfId="0" applyNumberFormat="1" applyFill="1" applyBorder="1" applyAlignment="1">
      <alignment horizontal="right"/>
    </xf>
    <xf numFmtId="4" fontId="1" fillId="4" borderId="5" xfId="0" applyNumberFormat="1" applyFont="1" applyFill="1" applyBorder="1"/>
    <xf numFmtId="164" fontId="1" fillId="4" borderId="5" xfId="0" applyNumberFormat="1" applyFont="1" applyFill="1" applyBorder="1"/>
    <xf numFmtId="164" fontId="0" fillId="4" borderId="5" xfId="0" applyNumberFormat="1" applyFill="1" applyBorder="1"/>
    <xf numFmtId="4" fontId="1" fillId="4" borderId="7" xfId="0" applyNumberFormat="1" applyFont="1" applyFill="1" applyBorder="1"/>
    <xf numFmtId="164" fontId="1" fillId="4" borderId="8" xfId="0" applyNumberFormat="1" applyFont="1" applyFill="1" applyBorder="1"/>
    <xf numFmtId="4" fontId="0" fillId="4" borderId="10" xfId="0" applyNumberFormat="1" applyFill="1" applyBorder="1"/>
    <xf numFmtId="3" fontId="0" fillId="4" borderId="4" xfId="0" applyNumberFormat="1" applyFill="1" applyBorder="1" applyAlignment="1">
      <alignment horizontal="left"/>
    </xf>
    <xf numFmtId="3" fontId="6" fillId="4" borderId="5" xfId="0" applyNumberFormat="1" applyFont="1" applyFill="1" applyBorder="1"/>
    <xf numFmtId="3" fontId="0" fillId="7" borderId="4" xfId="0" applyNumberFormat="1" applyFill="1" applyBorder="1" applyProtection="1">
      <protection locked="0"/>
    </xf>
    <xf numFmtId="3" fontId="0" fillId="8" borderId="0" xfId="0" applyNumberFormat="1" applyFill="1" applyAlignment="1">
      <alignment horizontal="center"/>
    </xf>
    <xf numFmtId="3" fontId="1" fillId="8" borderId="0" xfId="0" applyNumberFormat="1" applyFont="1" applyFill="1"/>
    <xf numFmtId="3" fontId="0" fillId="8" borderId="0" xfId="0" applyNumberFormat="1" applyFill="1"/>
    <xf numFmtId="3" fontId="0" fillId="8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4" fontId="1" fillId="4" borderId="0" xfId="0" applyNumberFormat="1" applyFont="1" applyFill="1"/>
    <xf numFmtId="3" fontId="0" fillId="7" borderId="0" xfId="0" applyNumberFormat="1" applyFill="1" applyProtection="1">
      <protection locked="0"/>
    </xf>
    <xf numFmtId="164" fontId="0" fillId="4" borderId="0" xfId="0" applyNumberFormat="1" applyFill="1"/>
    <xf numFmtId="164" fontId="1" fillId="4" borderId="0" xfId="0" applyNumberFormat="1" applyFont="1" applyFill="1"/>
    <xf numFmtId="166" fontId="0" fillId="4" borderId="0" xfId="0" applyNumberFormat="1" applyFill="1"/>
    <xf numFmtId="166" fontId="0" fillId="4" borderId="1" xfId="0" applyNumberFormat="1" applyFill="1" applyBorder="1"/>
    <xf numFmtId="166" fontId="0" fillId="4" borderId="6" xfId="0" applyNumberFormat="1" applyFill="1" applyBorder="1"/>
    <xf numFmtId="166" fontId="0" fillId="4" borderId="2" xfId="0" applyNumberFormat="1" applyFill="1" applyBorder="1"/>
    <xf numFmtId="166" fontId="0" fillId="4" borderId="7" xfId="0" applyNumberFormat="1" applyFill="1" applyBorder="1"/>
    <xf numFmtId="3" fontId="6" fillId="8" borderId="0" xfId="0" applyNumberFormat="1" applyFont="1" applyFill="1" applyAlignment="1">
      <alignment horizontal="left"/>
    </xf>
    <xf numFmtId="3" fontId="2" fillId="8" borderId="0" xfId="0" applyNumberFormat="1" applyFont="1" applyFill="1"/>
    <xf numFmtId="3" fontId="0" fillId="8" borderId="0" xfId="0" applyNumberFormat="1" applyFill="1" applyAlignment="1">
      <alignment wrapText="1"/>
    </xf>
    <xf numFmtId="166" fontId="1" fillId="4" borderId="0" xfId="0" applyNumberFormat="1" applyFont="1" applyFill="1"/>
    <xf numFmtId="166" fontId="0" fillId="4" borderId="11" xfId="0" applyNumberFormat="1" applyFill="1" applyBorder="1"/>
    <xf numFmtId="166" fontId="1" fillId="4" borderId="9" xfId="0" applyNumberFormat="1" applyFont="1" applyFill="1" applyBorder="1"/>
    <xf numFmtId="166" fontId="3" fillId="5" borderId="0" xfId="0" applyNumberFormat="1" applyFont="1" applyFill="1"/>
    <xf numFmtId="166" fontId="0" fillId="4" borderId="4" xfId="0" applyNumberFormat="1" applyFill="1" applyBorder="1"/>
    <xf numFmtId="3" fontId="1" fillId="4" borderId="0" xfId="0" applyNumberFormat="1" applyFont="1" applyFill="1" applyAlignment="1">
      <alignment horizontal="left"/>
    </xf>
    <xf numFmtId="165" fontId="0" fillId="4" borderId="0" xfId="0" applyNumberFormat="1" applyFill="1"/>
    <xf numFmtId="3" fontId="1" fillId="2" borderId="0" xfId="0" applyNumberFormat="1" applyFont="1" applyFill="1"/>
    <xf numFmtId="3" fontId="0" fillId="2" borderId="6" xfId="0" applyNumberFormat="1" applyFill="1" applyBorder="1"/>
    <xf numFmtId="3" fontId="0" fillId="2" borderId="7" xfId="0" applyNumberFormat="1" applyFill="1" applyBorder="1"/>
    <xf numFmtId="3" fontId="7" fillId="2" borderId="13" xfId="0" applyNumberFormat="1" applyFont="1" applyFill="1" applyBorder="1"/>
    <xf numFmtId="3" fontId="0" fillId="2" borderId="14" xfId="0" applyNumberFormat="1" applyFill="1" applyBorder="1"/>
    <xf numFmtId="3" fontId="0" fillId="2" borderId="15" xfId="0" applyNumberFormat="1" applyFill="1" applyBorder="1"/>
    <xf numFmtId="3" fontId="2" fillId="7" borderId="0" xfId="0" applyNumberFormat="1" applyFont="1" applyFill="1" applyProtection="1">
      <protection locked="0"/>
    </xf>
    <xf numFmtId="166" fontId="4" fillId="5" borderId="0" xfId="0" applyNumberFormat="1" applyFont="1" applyFill="1"/>
    <xf numFmtId="167" fontId="0" fillId="4" borderId="0" xfId="0" applyNumberFormat="1" applyFill="1"/>
    <xf numFmtId="166" fontId="1" fillId="4" borderId="2" xfId="0" applyNumberFormat="1" applyFont="1" applyFill="1" applyBorder="1"/>
    <xf numFmtId="166" fontId="4" fillId="5" borderId="2" xfId="0" applyNumberFormat="1" applyFont="1" applyFill="1" applyBorder="1"/>
    <xf numFmtId="166" fontId="1" fillId="4" borderId="7" xfId="0" applyNumberFormat="1" applyFont="1" applyFill="1" applyBorder="1"/>
    <xf numFmtId="166" fontId="4" fillId="5" borderId="7" xfId="0" applyNumberFormat="1" applyFont="1" applyFill="1" applyBorder="1"/>
    <xf numFmtId="167" fontId="0" fillId="4" borderId="2" xfId="0" applyNumberFormat="1" applyFill="1" applyBorder="1"/>
    <xf numFmtId="167" fontId="0" fillId="4" borderId="7" xfId="0" applyNumberFormat="1" applyFill="1" applyBorder="1"/>
    <xf numFmtId="166" fontId="0" fillId="4" borderId="18" xfId="0" applyNumberFormat="1" applyFill="1" applyBorder="1"/>
    <xf numFmtId="166" fontId="0" fillId="4" borderId="16" xfId="0" applyNumberFormat="1" applyFill="1" applyBorder="1"/>
    <xf numFmtId="166" fontId="1" fillId="4" borderId="16" xfId="0" applyNumberFormat="1" applyFont="1" applyFill="1" applyBorder="1"/>
    <xf numFmtId="3" fontId="2" fillId="2" borderId="2" xfId="0" applyNumberFormat="1" applyFont="1" applyFill="1" applyBorder="1"/>
    <xf numFmtId="3" fontId="2" fillId="2" borderId="17" xfId="0" applyNumberFormat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center" wrapText="1"/>
    </xf>
    <xf numFmtId="168" fontId="0" fillId="4" borderId="4" xfId="0" applyNumberFormat="1" applyFill="1" applyBorder="1"/>
    <xf numFmtId="168" fontId="1" fillId="4" borderId="4" xfId="0" applyNumberFormat="1" applyFont="1" applyFill="1" applyBorder="1"/>
    <xf numFmtId="3" fontId="0" fillId="7" borderId="4" xfId="0" applyNumberFormat="1" applyFill="1" applyBorder="1"/>
    <xf numFmtId="3" fontId="8" fillId="7" borderId="13" xfId="0" applyNumberFormat="1" applyFont="1" applyFill="1" applyBorder="1"/>
    <xf numFmtId="3" fontId="8" fillId="7" borderId="14" xfId="0" applyNumberFormat="1" applyFont="1" applyFill="1" applyBorder="1" applyProtection="1">
      <protection locked="0"/>
    </xf>
    <xf numFmtId="167" fontId="8" fillId="4" borderId="14" xfId="0" applyNumberFormat="1" applyFont="1" applyFill="1" applyBorder="1"/>
    <xf numFmtId="3" fontId="8" fillId="4" borderId="14" xfId="0" applyNumberFormat="1" applyFont="1" applyFill="1" applyBorder="1"/>
    <xf numFmtId="4" fontId="8" fillId="4" borderId="14" xfId="0" applyNumberFormat="1" applyFont="1" applyFill="1" applyBorder="1"/>
    <xf numFmtId="4" fontId="8" fillId="4" borderId="15" xfId="0" applyNumberFormat="1" applyFont="1" applyFill="1" applyBorder="1"/>
    <xf numFmtId="168" fontId="8" fillId="4" borderId="13" xfId="0" applyNumberFormat="1" applyFont="1" applyFill="1" applyBorder="1"/>
    <xf numFmtId="3" fontId="2" fillId="4" borderId="0" xfId="0" applyNumberFormat="1" applyFont="1" applyFill="1" applyAlignment="1">
      <alignment horizontal="center"/>
    </xf>
    <xf numFmtId="3" fontId="0" fillId="3" borderId="4" xfId="0" applyNumberFormat="1" applyFill="1" applyBorder="1" applyAlignment="1">
      <alignment wrapText="1"/>
    </xf>
    <xf numFmtId="3" fontId="0" fillId="3" borderId="0" xfId="0" applyNumberFormat="1" applyFill="1" applyAlignment="1">
      <alignment horizontal="center" wrapText="1"/>
    </xf>
    <xf numFmtId="166" fontId="4" fillId="5" borderId="3" xfId="0" applyNumberFormat="1" applyFont="1" applyFill="1" applyBorder="1"/>
    <xf numFmtId="166" fontId="4" fillId="5" borderId="5" xfId="0" applyNumberFormat="1" applyFont="1" applyFill="1" applyBorder="1"/>
    <xf numFmtId="166" fontId="4" fillId="5" borderId="8" xfId="0" applyNumberFormat="1" applyFont="1" applyFill="1" applyBorder="1"/>
    <xf numFmtId="166" fontId="0" fillId="4" borderId="3" xfId="0" applyNumberFormat="1" applyFill="1" applyBorder="1"/>
    <xf numFmtId="166" fontId="0" fillId="4" borderId="5" xfId="0" applyNumberFormat="1" applyFill="1" applyBorder="1"/>
    <xf numFmtId="166" fontId="0" fillId="4" borderId="8" xfId="0" applyNumberFormat="1" applyFill="1" applyBorder="1"/>
    <xf numFmtId="3" fontId="0" fillId="3" borderId="7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left"/>
    </xf>
    <xf numFmtId="3" fontId="1" fillId="4" borderId="0" xfId="0" applyNumberFormat="1" applyFont="1" applyFill="1" applyAlignment="1">
      <alignment horizontal="left"/>
    </xf>
    <xf numFmtId="168" fontId="2" fillId="2" borderId="2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/>
    </xf>
    <xf numFmtId="0" fontId="5" fillId="6" borderId="0" xfId="0" applyFont="1" applyFill="1" applyAlignment="1">
      <alignment horizontal="left"/>
    </xf>
    <xf numFmtId="166" fontId="0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15E1-C8A4-4A03-B782-7A6F6E2D1C11}">
  <sheetPr>
    <pageSetUpPr fitToPage="1"/>
  </sheetPr>
  <dimension ref="A1:BK121"/>
  <sheetViews>
    <sheetView tabSelected="1" workbookViewId="0"/>
  </sheetViews>
  <sheetFormatPr defaultColWidth="9.140625" defaultRowHeight="15" x14ac:dyDescent="0.25"/>
  <cols>
    <col min="1" max="1" width="17.42578125" style="1" customWidth="1"/>
    <col min="2" max="2" width="9.7109375" style="1" customWidth="1"/>
    <col min="3" max="3" width="11.28515625" style="1" customWidth="1"/>
    <col min="4" max="4" width="10.85546875" style="1" bestFit="1" customWidth="1"/>
    <col min="5" max="5" width="8.7109375" style="1" customWidth="1"/>
    <col min="6" max="6" width="10" style="1" customWidth="1"/>
    <col min="7" max="7" width="9.85546875" style="1" bestFit="1" customWidth="1"/>
    <col min="8" max="8" width="10.5703125" style="1" customWidth="1"/>
    <col min="9" max="9" width="18.7109375" style="1" customWidth="1"/>
    <col min="10" max="11" width="10.140625" style="1" customWidth="1"/>
    <col min="12" max="12" width="12.7109375" style="1" bestFit="1" customWidth="1"/>
    <col min="13" max="13" width="4" style="1" customWidth="1"/>
    <col min="14" max="14" width="9.7109375" style="1" customWidth="1"/>
    <col min="15" max="16" width="9.140625" style="1"/>
    <col min="17" max="17" width="3.28515625" style="1" customWidth="1"/>
    <col min="18" max="16384" width="9.140625" style="1"/>
  </cols>
  <sheetData>
    <row r="1" spans="1:46" ht="26.25" x14ac:dyDescent="0.4">
      <c r="A1" s="71" t="s">
        <v>62</v>
      </c>
      <c r="B1" s="72"/>
      <c r="C1" s="72"/>
      <c r="D1" s="72"/>
      <c r="E1" s="72"/>
      <c r="F1" s="72"/>
      <c r="G1" s="72"/>
      <c r="H1" s="72"/>
      <c r="I1" s="72" t="s">
        <v>52</v>
      </c>
      <c r="J1" s="72"/>
      <c r="K1" s="72"/>
      <c r="L1" s="72"/>
      <c r="M1" s="72"/>
      <c r="N1" s="72"/>
      <c r="O1" s="72"/>
      <c r="P1" s="73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ht="21" x14ac:dyDescent="0.35">
      <c r="A2" s="3" t="s">
        <v>44</v>
      </c>
      <c r="B2" s="4"/>
      <c r="C2" s="74"/>
      <c r="D2" s="74"/>
      <c r="E2" s="4"/>
      <c r="F2" s="4"/>
      <c r="G2" s="4"/>
      <c r="H2" s="5"/>
      <c r="I2" s="3" t="s">
        <v>43</v>
      </c>
      <c r="J2" s="4"/>
      <c r="K2" s="112">
        <f>C2</f>
        <v>0</v>
      </c>
      <c r="L2" s="112"/>
      <c r="M2" s="4"/>
      <c r="N2" s="4"/>
      <c r="O2" s="4"/>
      <c r="P2" s="5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</row>
    <row r="3" spans="1:46" x14ac:dyDescent="0.25">
      <c r="A3" s="69"/>
      <c r="B3" s="108" t="s">
        <v>4</v>
      </c>
      <c r="C3" s="108"/>
      <c r="D3" s="108"/>
      <c r="E3" s="70"/>
      <c r="F3" s="108">
        <f>C2</f>
        <v>0</v>
      </c>
      <c r="G3" s="108"/>
      <c r="H3" s="109"/>
      <c r="I3" s="69"/>
      <c r="J3" s="108" t="s">
        <v>4</v>
      </c>
      <c r="K3" s="108"/>
      <c r="L3" s="108"/>
      <c r="M3" s="70"/>
      <c r="N3" s="108">
        <f>C2</f>
        <v>0</v>
      </c>
      <c r="O3" s="108"/>
      <c r="P3" s="109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</row>
    <row r="4" spans="1:46" x14ac:dyDescent="0.25">
      <c r="A4" s="30"/>
      <c r="B4" s="48" t="s">
        <v>5</v>
      </c>
      <c r="C4" s="48" t="s">
        <v>6</v>
      </c>
      <c r="D4" s="48" t="s">
        <v>7</v>
      </c>
      <c r="E4" s="8"/>
      <c r="F4" s="48" t="s">
        <v>5</v>
      </c>
      <c r="G4" s="48" t="s">
        <v>6</v>
      </c>
      <c r="H4" s="34" t="s">
        <v>7</v>
      </c>
      <c r="I4" s="30"/>
      <c r="J4" s="48" t="s">
        <v>5</v>
      </c>
      <c r="K4" s="48" t="s">
        <v>6</v>
      </c>
      <c r="L4" s="48" t="s">
        <v>7</v>
      </c>
      <c r="M4" s="8"/>
      <c r="N4" s="48" t="s">
        <v>5</v>
      </c>
      <c r="O4" s="48" t="s">
        <v>6</v>
      </c>
      <c r="P4" s="34" t="s">
        <v>7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</row>
    <row r="5" spans="1:46" x14ac:dyDescent="0.25">
      <c r="A5" s="92"/>
      <c r="B5" s="93"/>
      <c r="C5" s="94" t="e">
        <f>D5/B5</f>
        <v>#DIV/0!</v>
      </c>
      <c r="D5" s="93"/>
      <c r="E5" s="95"/>
      <c r="F5" s="95">
        <v>1</v>
      </c>
      <c r="G5" s="96" t="e">
        <f>H5/F5</f>
        <v>#DIV/0!</v>
      </c>
      <c r="H5" s="97" t="e">
        <f>D5/B5</f>
        <v>#DIV/0!</v>
      </c>
      <c r="I5" s="98">
        <f t="shared" ref="I5:I21" si="0">A5</f>
        <v>0</v>
      </c>
      <c r="J5" s="93"/>
      <c r="K5" s="96" t="e">
        <f>L5/J5</f>
        <v>#DIV/0!</v>
      </c>
      <c r="L5" s="93"/>
      <c r="M5" s="95"/>
      <c r="N5" s="95">
        <v>1</v>
      </c>
      <c r="O5" s="96" t="e">
        <f>P5/N5</f>
        <v>#DIV/0!</v>
      </c>
      <c r="P5" s="97" t="e">
        <f>L5/J5</f>
        <v>#DIV/0!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</row>
    <row r="6" spans="1:46" x14ac:dyDescent="0.25">
      <c r="A6" s="91"/>
      <c r="B6" s="50"/>
      <c r="C6" s="76">
        <f t="shared" ref="C6" si="1">IF(D6&lt;&gt;0,IF(B6&lt;&gt;0,D6/B6,"Mgl. kvantum"),0)</f>
        <v>0</v>
      </c>
      <c r="D6" s="50"/>
      <c r="E6" s="8"/>
      <c r="F6" s="51" t="e">
        <f t="shared" ref="F6:F20" si="2">B6/$B$5</f>
        <v>#DIV/0!</v>
      </c>
      <c r="G6" s="10" t="e">
        <f>H6/F6</f>
        <v>#DIV/0!</v>
      </c>
      <c r="H6" s="37" t="e">
        <f t="shared" ref="H6:H20" si="3">D6/$B$5</f>
        <v>#DIV/0!</v>
      </c>
      <c r="I6" s="89">
        <f t="shared" si="0"/>
        <v>0</v>
      </c>
      <c r="J6" s="50"/>
      <c r="K6" s="10">
        <f t="shared" ref="K6" si="4">IF(L6&lt;&gt;0,IF(J6&lt;&gt;0,L6/J6,"Mgl. kvantum"),0)</f>
        <v>0</v>
      </c>
      <c r="L6" s="50"/>
      <c r="M6" s="8"/>
      <c r="N6" s="67" t="e">
        <f t="shared" ref="N6:N20" si="5">J6/$J$5</f>
        <v>#DIV/0!</v>
      </c>
      <c r="O6" s="10" t="e">
        <f>P6/N6</f>
        <v>#DIV/0!</v>
      </c>
      <c r="P6" s="37" t="e">
        <f t="shared" ref="P6:P20" si="6">L6/$J$5</f>
        <v>#DIV/0!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x14ac:dyDescent="0.25">
      <c r="A7" s="43"/>
      <c r="B7" s="50"/>
      <c r="C7" s="76">
        <f t="shared" ref="C7:C19" si="7">IF(B7&lt;&gt;0,D7/B7,0)</f>
        <v>0</v>
      </c>
      <c r="D7" s="50"/>
      <c r="E7" s="8"/>
      <c r="F7" s="51" t="e">
        <f t="shared" si="2"/>
        <v>#DIV/0!</v>
      </c>
      <c r="G7" s="10" t="e">
        <f>IF(F7&lt;&gt;0,H7/F7,0)</f>
        <v>#DIV/0!</v>
      </c>
      <c r="H7" s="37" t="e">
        <f t="shared" si="3"/>
        <v>#DIV/0!</v>
      </c>
      <c r="I7" s="89">
        <f t="shared" si="0"/>
        <v>0</v>
      </c>
      <c r="J7" s="50"/>
      <c r="K7" s="10">
        <f t="shared" ref="K7:K19" si="8">IF(J7&lt;&gt;0,L7/J7,0)</f>
        <v>0</v>
      </c>
      <c r="L7" s="50"/>
      <c r="M7" s="8"/>
      <c r="N7" s="51" t="e">
        <f t="shared" si="5"/>
        <v>#DIV/0!</v>
      </c>
      <c r="O7" s="10" t="e">
        <f>IF(N7&lt;&gt;0,P7/N7,0)</f>
        <v>#DIV/0!</v>
      </c>
      <c r="P7" s="37" t="e">
        <f t="shared" si="6"/>
        <v>#DIV/0!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</row>
    <row r="8" spans="1:46" x14ac:dyDescent="0.25">
      <c r="A8" s="43"/>
      <c r="B8" s="50"/>
      <c r="C8" s="76">
        <f t="shared" si="7"/>
        <v>0</v>
      </c>
      <c r="D8" s="50"/>
      <c r="E8" s="8"/>
      <c r="F8" s="51" t="e">
        <f t="shared" si="2"/>
        <v>#DIV/0!</v>
      </c>
      <c r="G8" s="10" t="e">
        <f t="shared" ref="G8:G20" si="9">IF(F8&lt;&gt;0,H8/F8,0)</f>
        <v>#DIV/0!</v>
      </c>
      <c r="H8" s="37" t="e">
        <f t="shared" si="3"/>
        <v>#DIV/0!</v>
      </c>
      <c r="I8" s="89">
        <f t="shared" si="0"/>
        <v>0</v>
      </c>
      <c r="J8" s="50"/>
      <c r="K8" s="10">
        <f t="shared" si="8"/>
        <v>0</v>
      </c>
      <c r="L8" s="50"/>
      <c r="M8" s="8"/>
      <c r="N8" s="51" t="e">
        <f t="shared" si="5"/>
        <v>#DIV/0!</v>
      </c>
      <c r="O8" s="10" t="e">
        <f>IF(N8&lt;&gt;0,P8/N8,0)</f>
        <v>#DIV/0!</v>
      </c>
      <c r="P8" s="37" t="e">
        <f t="shared" si="6"/>
        <v>#DIV/0!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</row>
    <row r="9" spans="1:46" x14ac:dyDescent="0.25">
      <c r="A9" s="43"/>
      <c r="B9" s="50"/>
      <c r="C9" s="76">
        <f t="shared" si="7"/>
        <v>0</v>
      </c>
      <c r="D9" s="50"/>
      <c r="E9" s="8"/>
      <c r="F9" s="51" t="e">
        <f t="shared" si="2"/>
        <v>#DIV/0!</v>
      </c>
      <c r="G9" s="10" t="e">
        <f t="shared" si="9"/>
        <v>#DIV/0!</v>
      </c>
      <c r="H9" s="37" t="e">
        <f t="shared" si="3"/>
        <v>#DIV/0!</v>
      </c>
      <c r="I9" s="89">
        <f t="shared" si="0"/>
        <v>0</v>
      </c>
      <c r="J9" s="50"/>
      <c r="K9" s="10">
        <f t="shared" si="8"/>
        <v>0</v>
      </c>
      <c r="L9" s="50"/>
      <c r="M9" s="8"/>
      <c r="N9" s="51" t="e">
        <f t="shared" si="5"/>
        <v>#DIV/0!</v>
      </c>
      <c r="O9" s="10" t="e">
        <f t="shared" ref="O9:O20" si="10">IF(N9&lt;&gt;0,P9/N9,0)</f>
        <v>#DIV/0!</v>
      </c>
      <c r="P9" s="37" t="e">
        <f t="shared" si="6"/>
        <v>#DIV/0!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</row>
    <row r="10" spans="1:46" x14ac:dyDescent="0.25">
      <c r="A10" s="43"/>
      <c r="B10" s="50"/>
      <c r="C10" s="76">
        <f t="shared" si="7"/>
        <v>0</v>
      </c>
      <c r="D10" s="50"/>
      <c r="E10" s="8"/>
      <c r="F10" s="51" t="e">
        <f t="shared" si="2"/>
        <v>#DIV/0!</v>
      </c>
      <c r="G10" s="10" t="e">
        <f t="shared" si="9"/>
        <v>#DIV/0!</v>
      </c>
      <c r="H10" s="37" t="e">
        <f t="shared" si="3"/>
        <v>#DIV/0!</v>
      </c>
      <c r="I10" s="89">
        <f t="shared" si="0"/>
        <v>0</v>
      </c>
      <c r="J10" s="50"/>
      <c r="K10" s="10">
        <f t="shared" si="8"/>
        <v>0</v>
      </c>
      <c r="L10" s="50"/>
      <c r="M10" s="8"/>
      <c r="N10" s="51" t="e">
        <f t="shared" si="5"/>
        <v>#DIV/0!</v>
      </c>
      <c r="O10" s="10" t="e">
        <f t="shared" si="10"/>
        <v>#DIV/0!</v>
      </c>
      <c r="P10" s="37" t="e">
        <f t="shared" si="6"/>
        <v>#DIV/0!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</row>
    <row r="11" spans="1:46" x14ac:dyDescent="0.25">
      <c r="A11" s="43"/>
      <c r="B11" s="50"/>
      <c r="C11" s="76">
        <f t="shared" si="7"/>
        <v>0</v>
      </c>
      <c r="D11" s="50"/>
      <c r="E11" s="8"/>
      <c r="F11" s="51" t="e">
        <f t="shared" si="2"/>
        <v>#DIV/0!</v>
      </c>
      <c r="G11" s="10" t="e">
        <f t="shared" si="9"/>
        <v>#DIV/0!</v>
      </c>
      <c r="H11" s="37" t="e">
        <f t="shared" si="3"/>
        <v>#DIV/0!</v>
      </c>
      <c r="I11" s="89">
        <f t="shared" si="0"/>
        <v>0</v>
      </c>
      <c r="J11" s="50"/>
      <c r="K11" s="10">
        <f t="shared" si="8"/>
        <v>0</v>
      </c>
      <c r="L11" s="50"/>
      <c r="M11" s="8"/>
      <c r="N11" s="51" t="e">
        <f t="shared" si="5"/>
        <v>#DIV/0!</v>
      </c>
      <c r="O11" s="10" t="e">
        <f t="shared" si="10"/>
        <v>#DIV/0!</v>
      </c>
      <c r="P11" s="37" t="e">
        <f t="shared" si="6"/>
        <v>#DIV/0!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</row>
    <row r="12" spans="1:46" x14ac:dyDescent="0.25">
      <c r="A12" s="43"/>
      <c r="B12" s="50"/>
      <c r="C12" s="76">
        <f t="shared" si="7"/>
        <v>0</v>
      </c>
      <c r="D12" s="50"/>
      <c r="E12" s="8"/>
      <c r="F12" s="51" t="e">
        <f t="shared" si="2"/>
        <v>#DIV/0!</v>
      </c>
      <c r="G12" s="10" t="e">
        <f t="shared" si="9"/>
        <v>#DIV/0!</v>
      </c>
      <c r="H12" s="37" t="e">
        <f t="shared" si="3"/>
        <v>#DIV/0!</v>
      </c>
      <c r="I12" s="89">
        <f t="shared" si="0"/>
        <v>0</v>
      </c>
      <c r="J12" s="50"/>
      <c r="K12" s="10">
        <f t="shared" si="8"/>
        <v>0</v>
      </c>
      <c r="L12" s="50"/>
      <c r="M12" s="8"/>
      <c r="N12" s="51" t="e">
        <f t="shared" si="5"/>
        <v>#DIV/0!</v>
      </c>
      <c r="O12" s="10" t="e">
        <f t="shared" si="10"/>
        <v>#DIV/0!</v>
      </c>
      <c r="P12" s="37" t="e">
        <f t="shared" si="6"/>
        <v>#DIV/0!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</row>
    <row r="13" spans="1:46" x14ac:dyDescent="0.25">
      <c r="A13" s="43"/>
      <c r="B13" s="50"/>
      <c r="C13" s="76">
        <f t="shared" si="7"/>
        <v>0</v>
      </c>
      <c r="D13" s="50"/>
      <c r="E13" s="8"/>
      <c r="F13" s="51" t="e">
        <f t="shared" si="2"/>
        <v>#DIV/0!</v>
      </c>
      <c r="G13" s="10" t="e">
        <f t="shared" si="9"/>
        <v>#DIV/0!</v>
      </c>
      <c r="H13" s="37" t="e">
        <f t="shared" si="3"/>
        <v>#DIV/0!</v>
      </c>
      <c r="I13" s="89">
        <f t="shared" si="0"/>
        <v>0</v>
      </c>
      <c r="J13" s="50"/>
      <c r="K13" s="10">
        <f t="shared" si="8"/>
        <v>0</v>
      </c>
      <c r="L13" s="50"/>
      <c r="M13" s="8"/>
      <c r="N13" s="51" t="e">
        <f t="shared" si="5"/>
        <v>#DIV/0!</v>
      </c>
      <c r="O13" s="10" t="e">
        <f t="shared" si="10"/>
        <v>#DIV/0!</v>
      </c>
      <c r="P13" s="37" t="e">
        <f t="shared" si="6"/>
        <v>#DIV/0!</v>
      </c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</row>
    <row r="14" spans="1:46" x14ac:dyDescent="0.25">
      <c r="A14" s="43"/>
      <c r="B14" s="50"/>
      <c r="C14" s="76">
        <f t="shared" si="7"/>
        <v>0</v>
      </c>
      <c r="D14" s="50"/>
      <c r="E14" s="8"/>
      <c r="F14" s="51" t="e">
        <f t="shared" si="2"/>
        <v>#DIV/0!</v>
      </c>
      <c r="G14" s="10" t="e">
        <f t="shared" si="9"/>
        <v>#DIV/0!</v>
      </c>
      <c r="H14" s="37" t="e">
        <f t="shared" si="3"/>
        <v>#DIV/0!</v>
      </c>
      <c r="I14" s="89">
        <f t="shared" si="0"/>
        <v>0</v>
      </c>
      <c r="J14" s="50"/>
      <c r="K14" s="10">
        <f t="shared" si="8"/>
        <v>0</v>
      </c>
      <c r="L14" s="50"/>
      <c r="M14" s="8"/>
      <c r="N14" s="51" t="e">
        <f t="shared" si="5"/>
        <v>#DIV/0!</v>
      </c>
      <c r="O14" s="10" t="e">
        <f t="shared" si="10"/>
        <v>#DIV/0!</v>
      </c>
      <c r="P14" s="37" t="e">
        <f t="shared" si="6"/>
        <v>#DIV/0!</v>
      </c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</row>
    <row r="15" spans="1:46" x14ac:dyDescent="0.25">
      <c r="A15" s="43"/>
      <c r="B15" s="50"/>
      <c r="C15" s="76">
        <f t="shared" si="7"/>
        <v>0</v>
      </c>
      <c r="D15" s="50"/>
      <c r="E15" s="8"/>
      <c r="F15" s="51" t="e">
        <f t="shared" si="2"/>
        <v>#DIV/0!</v>
      </c>
      <c r="G15" s="10" t="e">
        <f t="shared" si="9"/>
        <v>#DIV/0!</v>
      </c>
      <c r="H15" s="37" t="e">
        <f t="shared" si="3"/>
        <v>#DIV/0!</v>
      </c>
      <c r="I15" s="89">
        <f t="shared" si="0"/>
        <v>0</v>
      </c>
      <c r="J15" s="50"/>
      <c r="K15" s="10">
        <f t="shared" si="8"/>
        <v>0</v>
      </c>
      <c r="L15" s="50"/>
      <c r="M15" s="8"/>
      <c r="N15" s="51" t="e">
        <f t="shared" si="5"/>
        <v>#DIV/0!</v>
      </c>
      <c r="O15" s="10" t="e">
        <f t="shared" si="10"/>
        <v>#DIV/0!</v>
      </c>
      <c r="P15" s="37" t="e">
        <f t="shared" si="6"/>
        <v>#DIV/0!</v>
      </c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</row>
    <row r="16" spans="1:46" x14ac:dyDescent="0.25">
      <c r="A16" s="43"/>
      <c r="B16" s="50"/>
      <c r="C16" s="76">
        <f t="shared" si="7"/>
        <v>0</v>
      </c>
      <c r="D16" s="50"/>
      <c r="E16" s="8"/>
      <c r="F16" s="51" t="e">
        <f t="shared" si="2"/>
        <v>#DIV/0!</v>
      </c>
      <c r="G16" s="10" t="e">
        <f t="shared" si="9"/>
        <v>#DIV/0!</v>
      </c>
      <c r="H16" s="37" t="e">
        <f t="shared" si="3"/>
        <v>#DIV/0!</v>
      </c>
      <c r="I16" s="89">
        <f t="shared" si="0"/>
        <v>0</v>
      </c>
      <c r="J16" s="50"/>
      <c r="K16" s="10">
        <f t="shared" si="8"/>
        <v>0</v>
      </c>
      <c r="L16" s="50"/>
      <c r="M16" s="8"/>
      <c r="N16" s="51" t="e">
        <f t="shared" si="5"/>
        <v>#DIV/0!</v>
      </c>
      <c r="O16" s="10" t="e">
        <f t="shared" si="10"/>
        <v>#DIV/0!</v>
      </c>
      <c r="P16" s="37" t="e">
        <f t="shared" si="6"/>
        <v>#DIV/0!</v>
      </c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</row>
    <row r="17" spans="1:46" x14ac:dyDescent="0.25">
      <c r="A17" s="43"/>
      <c r="B17" s="50"/>
      <c r="C17" s="76">
        <f t="shared" si="7"/>
        <v>0</v>
      </c>
      <c r="D17" s="50"/>
      <c r="E17" s="8"/>
      <c r="F17" s="51" t="e">
        <f t="shared" si="2"/>
        <v>#DIV/0!</v>
      </c>
      <c r="G17" s="10" t="e">
        <f t="shared" si="9"/>
        <v>#DIV/0!</v>
      </c>
      <c r="H17" s="37" t="e">
        <f t="shared" si="3"/>
        <v>#DIV/0!</v>
      </c>
      <c r="I17" s="89">
        <f t="shared" si="0"/>
        <v>0</v>
      </c>
      <c r="J17" s="50"/>
      <c r="K17" s="10">
        <f t="shared" si="8"/>
        <v>0</v>
      </c>
      <c r="L17" s="50"/>
      <c r="M17" s="8"/>
      <c r="N17" s="51" t="e">
        <f t="shared" si="5"/>
        <v>#DIV/0!</v>
      </c>
      <c r="O17" s="10" t="e">
        <f t="shared" si="10"/>
        <v>#DIV/0!</v>
      </c>
      <c r="P17" s="37" t="e">
        <f t="shared" si="6"/>
        <v>#DIV/0!</v>
      </c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</row>
    <row r="18" spans="1:46" x14ac:dyDescent="0.25">
      <c r="A18" s="43"/>
      <c r="B18" s="50"/>
      <c r="C18" s="76">
        <f t="shared" si="7"/>
        <v>0</v>
      </c>
      <c r="D18" s="50"/>
      <c r="E18" s="8"/>
      <c r="F18" s="51" t="e">
        <f t="shared" si="2"/>
        <v>#DIV/0!</v>
      </c>
      <c r="G18" s="10" t="e">
        <f t="shared" si="9"/>
        <v>#DIV/0!</v>
      </c>
      <c r="H18" s="37" t="e">
        <f t="shared" si="3"/>
        <v>#DIV/0!</v>
      </c>
      <c r="I18" s="89">
        <f t="shared" si="0"/>
        <v>0</v>
      </c>
      <c r="J18" s="50"/>
      <c r="K18" s="10">
        <f t="shared" si="8"/>
        <v>0</v>
      </c>
      <c r="L18" s="50"/>
      <c r="M18" s="8"/>
      <c r="N18" s="51" t="e">
        <f t="shared" si="5"/>
        <v>#DIV/0!</v>
      </c>
      <c r="O18" s="10" t="e">
        <f>IF(N18&lt;&gt;0,P18/N18,1)</f>
        <v>#DIV/0!</v>
      </c>
      <c r="P18" s="37" t="e">
        <f t="shared" si="6"/>
        <v>#DIV/0!</v>
      </c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  <row r="19" spans="1:46" x14ac:dyDescent="0.25">
      <c r="A19" s="43"/>
      <c r="B19" s="50"/>
      <c r="C19" s="76">
        <f t="shared" si="7"/>
        <v>0</v>
      </c>
      <c r="D19" s="50"/>
      <c r="E19" s="8"/>
      <c r="F19" s="51" t="e">
        <f t="shared" si="2"/>
        <v>#DIV/0!</v>
      </c>
      <c r="G19" s="10" t="e">
        <f t="shared" si="9"/>
        <v>#DIV/0!</v>
      </c>
      <c r="H19" s="37" t="e">
        <f t="shared" si="3"/>
        <v>#DIV/0!</v>
      </c>
      <c r="I19" s="89">
        <f t="shared" si="0"/>
        <v>0</v>
      </c>
      <c r="J19" s="50"/>
      <c r="K19" s="10">
        <f t="shared" si="8"/>
        <v>0</v>
      </c>
      <c r="L19" s="50"/>
      <c r="M19" s="8"/>
      <c r="N19" s="51" t="e">
        <f t="shared" si="5"/>
        <v>#DIV/0!</v>
      </c>
      <c r="O19" s="10" t="e">
        <f t="shared" ref="O19" si="11">IF(N19&lt;&gt;0,P19/N19,0)</f>
        <v>#DIV/0!</v>
      </c>
      <c r="P19" s="37" t="e">
        <f t="shared" si="6"/>
        <v>#DIV/0!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</row>
    <row r="20" spans="1:46" x14ac:dyDescent="0.25">
      <c r="A20" s="43"/>
      <c r="B20" s="50"/>
      <c r="C20" s="76">
        <f t="shared" ref="C20" si="12">IF(B20&lt;&gt;0,D20/B20,0)</f>
        <v>0</v>
      </c>
      <c r="D20" s="50"/>
      <c r="E20" s="8"/>
      <c r="F20" s="51" t="e">
        <f t="shared" si="2"/>
        <v>#DIV/0!</v>
      </c>
      <c r="G20" s="10" t="e">
        <f t="shared" si="9"/>
        <v>#DIV/0!</v>
      </c>
      <c r="H20" s="37" t="e">
        <f t="shared" si="3"/>
        <v>#DIV/0!</v>
      </c>
      <c r="I20" s="89">
        <f t="shared" si="0"/>
        <v>0</v>
      </c>
      <c r="J20" s="50"/>
      <c r="K20" s="10">
        <f t="shared" ref="K20" si="13">IF(J20&lt;&gt;0,L20/J20,0)</f>
        <v>0</v>
      </c>
      <c r="L20" s="50"/>
      <c r="M20" s="8"/>
      <c r="N20" s="51" t="e">
        <f t="shared" si="5"/>
        <v>#DIV/0!</v>
      </c>
      <c r="O20" s="10" t="e">
        <f t="shared" si="10"/>
        <v>#DIV/0!</v>
      </c>
      <c r="P20" s="37" t="e">
        <f t="shared" si="6"/>
        <v>#DIV/0!</v>
      </c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</row>
    <row r="21" spans="1:46" x14ac:dyDescent="0.25">
      <c r="A21" s="32" t="s">
        <v>53</v>
      </c>
      <c r="B21" s="11"/>
      <c r="C21" s="49"/>
      <c r="D21" s="11">
        <f>SUM(D6:D20)</f>
        <v>0</v>
      </c>
      <c r="E21" s="8"/>
      <c r="F21" s="52" t="e">
        <f>SUM(F7:F20)</f>
        <v>#DIV/0!</v>
      </c>
      <c r="G21" s="49"/>
      <c r="H21" s="36" t="e">
        <f>SUM(H6:H20)</f>
        <v>#DIV/0!</v>
      </c>
      <c r="I21" s="90" t="str">
        <f t="shared" si="0"/>
        <v>Variable omkostninger</v>
      </c>
      <c r="J21" s="11"/>
      <c r="K21" s="10"/>
      <c r="L21" s="11">
        <f>SUM(L6:L20)</f>
        <v>0</v>
      </c>
      <c r="M21" s="8"/>
      <c r="N21" s="52"/>
      <c r="O21" s="49"/>
      <c r="P21" s="36" t="e">
        <f>SUM(P7:P20)</f>
        <v>#DIV/0!</v>
      </c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</row>
    <row r="22" spans="1:46" x14ac:dyDescent="0.25">
      <c r="A22" s="30"/>
      <c r="B22" s="8"/>
      <c r="C22" s="10"/>
      <c r="D22" s="8"/>
      <c r="E22" s="8"/>
      <c r="F22" s="8"/>
      <c r="G22" s="10"/>
      <c r="H22" s="31"/>
      <c r="I22" s="30"/>
      <c r="J22" s="8"/>
      <c r="K22" s="10"/>
      <c r="L22" s="8"/>
      <c r="M22" s="8"/>
      <c r="N22" s="8"/>
      <c r="O22" s="10"/>
      <c r="P22" s="31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</row>
    <row r="23" spans="1:46" x14ac:dyDescent="0.25">
      <c r="A23" s="30" t="s">
        <v>2</v>
      </c>
      <c r="B23" s="8"/>
      <c r="C23" s="10"/>
      <c r="D23" s="50"/>
      <c r="E23" s="8"/>
      <c r="F23" s="8"/>
      <c r="G23" s="10"/>
      <c r="H23" s="37" t="e">
        <f>D23/$B$5</f>
        <v>#DIV/0!</v>
      </c>
      <c r="I23" s="41" t="str">
        <f>A23</f>
        <v>Dyrlæge og medicin</v>
      </c>
      <c r="J23" s="8"/>
      <c r="K23" s="8"/>
      <c r="L23" s="50"/>
      <c r="M23" s="8"/>
      <c r="N23" s="8"/>
      <c r="O23" s="10"/>
      <c r="P23" s="37" t="e">
        <f>L23/$J$5</f>
        <v>#DIV/0!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</row>
    <row r="24" spans="1:46" x14ac:dyDescent="0.25">
      <c r="A24" s="30" t="s">
        <v>3</v>
      </c>
      <c r="B24" s="8"/>
      <c r="C24" s="8"/>
      <c r="D24" s="50"/>
      <c r="E24" s="8"/>
      <c r="F24" s="8"/>
      <c r="G24" s="8"/>
      <c r="H24" s="37" t="e">
        <f>D24/$B$5</f>
        <v>#DIV/0!</v>
      </c>
      <c r="I24" s="30" t="str">
        <f>A24</f>
        <v>Diverse vedr. husdyr</v>
      </c>
      <c r="J24" s="8"/>
      <c r="K24" s="8"/>
      <c r="L24" s="50"/>
      <c r="M24" s="8"/>
      <c r="N24" s="8"/>
      <c r="O24" s="8"/>
      <c r="P24" s="37" t="e">
        <f>L24/$J$5</f>
        <v>#DIV/0!</v>
      </c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</row>
    <row r="25" spans="1:46" x14ac:dyDescent="0.25">
      <c r="A25" s="32" t="s">
        <v>8</v>
      </c>
      <c r="B25" s="8"/>
      <c r="C25" s="8"/>
      <c r="D25" s="11">
        <f>SUM(D23:D24)</f>
        <v>0</v>
      </c>
      <c r="E25" s="8"/>
      <c r="F25" s="8"/>
      <c r="G25" s="8"/>
      <c r="H25" s="36" t="e">
        <f>SUM(H23:H24)</f>
        <v>#DIV/0!</v>
      </c>
      <c r="I25" s="110" t="s">
        <v>8</v>
      </c>
      <c r="J25" s="111"/>
      <c r="K25" s="111"/>
      <c r="L25" s="11">
        <f>SUM(L23:L24)</f>
        <v>0</v>
      </c>
      <c r="M25" s="8"/>
      <c r="N25" s="8"/>
      <c r="O25" s="8"/>
      <c r="P25" s="36" t="e">
        <f>SUM(P23:P24)</f>
        <v>#DIV/0!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</row>
    <row r="26" spans="1:46" x14ac:dyDescent="0.25">
      <c r="A26" s="30"/>
      <c r="B26" s="8"/>
      <c r="C26" s="8"/>
      <c r="D26" s="8"/>
      <c r="E26" s="8"/>
      <c r="F26" s="8"/>
      <c r="G26" s="8"/>
      <c r="H26" s="31"/>
      <c r="I26" s="30"/>
      <c r="J26" s="8"/>
      <c r="K26" s="8"/>
      <c r="L26" s="8"/>
      <c r="M26" s="8"/>
      <c r="N26" s="8"/>
      <c r="O26" s="8"/>
      <c r="P26" s="31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</row>
    <row r="27" spans="1:46" x14ac:dyDescent="0.25">
      <c r="A27" s="110" t="s">
        <v>49</v>
      </c>
      <c r="B27" s="111"/>
      <c r="C27" s="111"/>
      <c r="D27" s="11">
        <f>D21+D25</f>
        <v>0</v>
      </c>
      <c r="E27" s="8"/>
      <c r="F27" s="8"/>
      <c r="G27" s="8"/>
      <c r="H27" s="36" t="e">
        <f>H21+H25</f>
        <v>#DIV/0!</v>
      </c>
      <c r="I27" s="110" t="s">
        <v>49</v>
      </c>
      <c r="J27" s="111"/>
      <c r="K27" s="111"/>
      <c r="L27" s="11">
        <f>L21+L25</f>
        <v>0</v>
      </c>
      <c r="M27" s="8"/>
      <c r="N27" s="8"/>
      <c r="O27" s="8"/>
      <c r="P27" s="35" t="e">
        <f>P6+P21+P25</f>
        <v>#DIV/0!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</row>
    <row r="28" spans="1:46" x14ac:dyDescent="0.25">
      <c r="A28" s="30"/>
      <c r="B28" s="8"/>
      <c r="C28" s="8"/>
      <c r="D28" s="8"/>
      <c r="E28" s="8"/>
      <c r="F28" s="8"/>
      <c r="G28" s="8"/>
      <c r="H28" s="31"/>
      <c r="I28" s="30"/>
      <c r="J28" s="8"/>
      <c r="K28" s="8"/>
      <c r="L28" s="8"/>
      <c r="M28" s="8"/>
      <c r="N28" s="8"/>
      <c r="O28" s="8"/>
      <c r="P28" s="31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</row>
    <row r="29" spans="1:46" x14ac:dyDescent="0.25">
      <c r="A29" s="32" t="s">
        <v>39</v>
      </c>
      <c r="B29" s="8"/>
      <c r="C29" s="8"/>
      <c r="D29" s="11">
        <f>D5+D27</f>
        <v>0</v>
      </c>
      <c r="E29" s="8"/>
      <c r="F29" s="8"/>
      <c r="G29" s="8"/>
      <c r="H29" s="36" t="e">
        <f>H5+H27</f>
        <v>#DIV/0!</v>
      </c>
      <c r="I29" s="110" t="s">
        <v>40</v>
      </c>
      <c r="J29" s="111"/>
      <c r="K29" s="111"/>
      <c r="L29" s="11">
        <f>L5+L27</f>
        <v>0</v>
      </c>
      <c r="M29" s="8"/>
      <c r="N29" s="8"/>
      <c r="O29" s="8"/>
      <c r="P29" s="35" t="e">
        <f>P5+P27</f>
        <v>#DIV/0!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</row>
    <row r="30" spans="1:46" x14ac:dyDescent="0.25">
      <c r="A30" s="32"/>
      <c r="B30" s="8"/>
      <c r="C30" s="8"/>
      <c r="D30" s="11"/>
      <c r="E30" s="8"/>
      <c r="F30" s="8"/>
      <c r="G30" s="8"/>
      <c r="H30" s="42" t="e">
        <f>H29*B5-D29</f>
        <v>#DIV/0!</v>
      </c>
      <c r="I30" s="32"/>
      <c r="J30" s="8"/>
      <c r="K30" s="8"/>
      <c r="L30" s="11"/>
      <c r="M30" s="8"/>
      <c r="N30" s="8"/>
      <c r="O30" s="8"/>
      <c r="P30" s="42" t="e">
        <f>P29*J5-L29</f>
        <v>#DIV/0!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</row>
    <row r="31" spans="1:46" x14ac:dyDescent="0.25">
      <c r="A31" s="33" t="s">
        <v>9</v>
      </c>
      <c r="B31" s="15"/>
      <c r="C31" s="15"/>
      <c r="D31" s="38" t="e">
        <f>D27/B5*-1</f>
        <v>#DIV/0!</v>
      </c>
      <c r="E31" s="15"/>
      <c r="F31" s="15"/>
      <c r="G31" s="15"/>
      <c r="H31" s="39"/>
      <c r="I31" s="33" t="s">
        <v>10</v>
      </c>
      <c r="J31" s="15"/>
      <c r="K31" s="15"/>
      <c r="L31" s="38" t="e">
        <f>L27/J5*-1</f>
        <v>#DIV/0!</v>
      </c>
      <c r="M31" s="15"/>
      <c r="N31" s="15"/>
      <c r="O31" s="15"/>
      <c r="P31" s="39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</row>
    <row r="32" spans="1:46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</row>
    <row r="33" spans="1:55" ht="21" x14ac:dyDescent="0.35">
      <c r="A33" s="7" t="s">
        <v>58</v>
      </c>
      <c r="B33" s="6"/>
      <c r="C33" s="6"/>
      <c r="D33" s="6"/>
      <c r="E33" s="6"/>
      <c r="F33" s="6" t="s">
        <v>11</v>
      </c>
      <c r="G33" s="6"/>
      <c r="H33" s="6" t="s">
        <v>12</v>
      </c>
      <c r="I33" s="6"/>
      <c r="J33" s="6"/>
      <c r="K33" s="6"/>
      <c r="L33" s="46"/>
      <c r="M33" s="46"/>
      <c r="N33" s="46"/>
      <c r="O33" s="46"/>
      <c r="P33" s="46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</row>
    <row r="34" spans="1:55" x14ac:dyDescent="0.25">
      <c r="A34" s="8" t="s">
        <v>63</v>
      </c>
      <c r="B34" s="8"/>
      <c r="C34" s="8"/>
      <c r="D34" s="8"/>
      <c r="E34" s="8"/>
      <c r="F34" s="8">
        <f>B5</f>
        <v>0</v>
      </c>
      <c r="G34" s="14" t="s">
        <v>13</v>
      </c>
      <c r="H34" s="10" t="e">
        <f>H29</f>
        <v>#DIV/0!</v>
      </c>
      <c r="I34" s="14" t="s">
        <v>14</v>
      </c>
      <c r="J34" s="8" t="e">
        <f>F34*H34</f>
        <v>#DIV/0!</v>
      </c>
      <c r="K34" s="9" t="s">
        <v>15</v>
      </c>
      <c r="L34" s="58" t="e">
        <f>D29-J34</f>
        <v>#DIV/0!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</row>
    <row r="35" spans="1:55" x14ac:dyDescent="0.25">
      <c r="A35" s="8" t="s">
        <v>64</v>
      </c>
      <c r="B35" s="8"/>
      <c r="C35" s="8"/>
      <c r="D35" s="8"/>
      <c r="E35" s="8"/>
      <c r="F35" s="15">
        <f>J5</f>
        <v>0</v>
      </c>
      <c r="G35" s="14" t="s">
        <v>13</v>
      </c>
      <c r="H35" s="40" t="e">
        <f>H29</f>
        <v>#DIV/0!</v>
      </c>
      <c r="I35" s="14" t="s">
        <v>14</v>
      </c>
      <c r="J35" s="15" t="e">
        <f>F35*H35</f>
        <v>#DIV/0!</v>
      </c>
      <c r="K35" s="9" t="s">
        <v>15</v>
      </c>
      <c r="L35" s="58" t="e">
        <f>J35-B89</f>
        <v>#DIV/0!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</row>
    <row r="36" spans="1:55" ht="15.75" thickBot="1" x14ac:dyDescent="0.3">
      <c r="A36" s="11" t="s">
        <v>65</v>
      </c>
      <c r="B36" s="11"/>
      <c r="C36" s="11"/>
      <c r="D36" s="11"/>
      <c r="E36" s="11"/>
      <c r="F36" s="11">
        <f>F35-F34</f>
        <v>0</v>
      </c>
      <c r="G36" s="16" t="s">
        <v>13</v>
      </c>
      <c r="H36" s="17" t="e">
        <f>H35</f>
        <v>#DIV/0!</v>
      </c>
      <c r="I36" s="16" t="s">
        <v>14</v>
      </c>
      <c r="J36" s="12" t="e">
        <f>J35-J34</f>
        <v>#DIV/0!</v>
      </c>
      <c r="K36" s="13" t="s">
        <v>15</v>
      </c>
      <c r="L36" s="46"/>
      <c r="M36" s="46"/>
      <c r="N36" s="46"/>
      <c r="O36" s="46"/>
      <c r="P36" s="46"/>
      <c r="Q36" s="46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</row>
    <row r="37" spans="1:55" ht="15.75" thickTop="1" x14ac:dyDescent="0.25">
      <c r="A37" s="46"/>
      <c r="B37" s="46"/>
      <c r="C37" s="46"/>
      <c r="D37" s="46"/>
      <c r="E37" s="46"/>
      <c r="F37" s="46"/>
      <c r="G37" s="46"/>
      <c r="H37" s="46"/>
      <c r="I37" s="4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</row>
    <row r="38" spans="1:55" ht="21" x14ac:dyDescent="0.35">
      <c r="A38" s="114" t="s">
        <v>59</v>
      </c>
      <c r="B38" s="114"/>
      <c r="C38" s="114"/>
      <c r="D38" s="114"/>
      <c r="E38" s="18" t="s">
        <v>16</v>
      </c>
      <c r="F38" s="19" t="s">
        <v>11</v>
      </c>
      <c r="G38" s="18" t="s">
        <v>16</v>
      </c>
      <c r="H38" s="20" t="s">
        <v>17</v>
      </c>
      <c r="I38" s="21" t="s">
        <v>16</v>
      </c>
      <c r="J38" s="18" t="s">
        <v>16</v>
      </c>
      <c r="K38" s="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</row>
    <row r="39" spans="1:55" x14ac:dyDescent="0.25">
      <c r="A39" s="9" t="s">
        <v>67</v>
      </c>
      <c r="B39" s="8"/>
      <c r="C39" s="8"/>
      <c r="D39" s="8"/>
      <c r="E39" s="8"/>
      <c r="F39" s="22">
        <f>J5</f>
        <v>0</v>
      </c>
      <c r="G39" s="23" t="s">
        <v>13</v>
      </c>
      <c r="H39" s="24" t="e">
        <f>C5</f>
        <v>#DIV/0!</v>
      </c>
      <c r="I39" s="23" t="s">
        <v>14</v>
      </c>
      <c r="J39" s="22" t="e">
        <f>F39*H39</f>
        <v>#DIV/0!</v>
      </c>
      <c r="K39" s="9" t="s">
        <v>15</v>
      </c>
      <c r="L39" s="58" t="e">
        <f>J39-B87</f>
        <v>#DIV/0!</v>
      </c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</row>
    <row r="40" spans="1:55" x14ac:dyDescent="0.25">
      <c r="A40" s="9" t="s">
        <v>18</v>
      </c>
      <c r="B40" s="9"/>
      <c r="C40" s="8"/>
      <c r="D40" s="8"/>
      <c r="E40" s="8"/>
      <c r="F40" s="26">
        <f>F39</f>
        <v>0</v>
      </c>
      <c r="G40" s="23" t="s">
        <v>13</v>
      </c>
      <c r="H40" s="25" t="e">
        <f>K5</f>
        <v>#DIV/0!</v>
      </c>
      <c r="I40" s="23" t="s">
        <v>14</v>
      </c>
      <c r="J40" s="26" t="e">
        <f>F40*H40</f>
        <v>#DIV/0!</v>
      </c>
      <c r="K40" s="9" t="s">
        <v>15</v>
      </c>
      <c r="L40" s="58" t="e">
        <f>J40-L5</f>
        <v>#DIV/0!</v>
      </c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</row>
    <row r="41" spans="1:55" ht="15.75" thickBot="1" x14ac:dyDescent="0.3">
      <c r="A41" s="13" t="s">
        <v>66</v>
      </c>
      <c r="B41" s="13"/>
      <c r="C41" s="13"/>
      <c r="D41" s="8"/>
      <c r="E41" s="8"/>
      <c r="F41" s="27">
        <f>F40</f>
        <v>0</v>
      </c>
      <c r="G41" s="28" t="s">
        <v>13</v>
      </c>
      <c r="H41" s="17" t="e">
        <f>H40-H39</f>
        <v>#DIV/0!</v>
      </c>
      <c r="I41" s="28" t="s">
        <v>14</v>
      </c>
      <c r="J41" s="29" t="e">
        <f>J40-J39</f>
        <v>#DIV/0!</v>
      </c>
      <c r="K41" s="13" t="s">
        <v>15</v>
      </c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</row>
    <row r="42" spans="1:55" ht="15.75" thickTop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</row>
    <row r="43" spans="1:55" s="2" customFormat="1" ht="21" x14ac:dyDescent="0.35">
      <c r="A43" s="3" t="s">
        <v>60</v>
      </c>
      <c r="B43" s="4"/>
      <c r="C43" s="4"/>
      <c r="D43" s="4"/>
      <c r="E43" s="4"/>
      <c r="F43" s="4"/>
      <c r="G43" s="4"/>
      <c r="H43" s="86" t="s">
        <v>61</v>
      </c>
      <c r="I43" s="4"/>
      <c r="J43" s="4"/>
      <c r="K43" s="4"/>
      <c r="L43" s="4"/>
      <c r="M43" s="4"/>
      <c r="N43" s="87" t="s">
        <v>45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</row>
    <row r="44" spans="1:55" ht="45" x14ac:dyDescent="0.25">
      <c r="A44" s="100"/>
      <c r="B44" s="101" t="s">
        <v>19</v>
      </c>
      <c r="C44" s="101" t="s">
        <v>56</v>
      </c>
      <c r="D44" s="101" t="s">
        <v>38</v>
      </c>
      <c r="E44" s="101" t="s">
        <v>54</v>
      </c>
      <c r="F44" s="101" t="s">
        <v>48</v>
      </c>
      <c r="G44" s="101"/>
      <c r="H44" s="101" t="s">
        <v>55</v>
      </c>
      <c r="I44" s="101" t="s">
        <v>54</v>
      </c>
      <c r="J44" s="101" t="s">
        <v>37</v>
      </c>
      <c r="K44" s="101" t="s">
        <v>19</v>
      </c>
      <c r="L44" s="101" t="s">
        <v>42</v>
      </c>
      <c r="M44" s="101"/>
      <c r="N44" s="88" t="s">
        <v>46</v>
      </c>
      <c r="O44" s="46" t="s">
        <v>41</v>
      </c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</row>
    <row r="45" spans="1:55" x14ac:dyDescent="0.25">
      <c r="A45" s="54">
        <f>A6</f>
        <v>0</v>
      </c>
      <c r="B45" s="56">
        <f t="shared" ref="B45:B59" si="14">IF(AND(J6&lt;&gt;0,B6&lt;&gt;0),J6,L6)</f>
        <v>0</v>
      </c>
      <c r="C45" s="56" t="e">
        <f t="shared" ref="C45:C59" si="15">$J$5*IF(AND(F6&lt;&gt;0,N6&lt;&gt;0),F6,H6)</f>
        <v>#DIV/0!</v>
      </c>
      <c r="D45" s="56" t="e">
        <f t="shared" ref="D45" si="16">B45-C45</f>
        <v>#DIV/0!</v>
      </c>
      <c r="E45" s="56">
        <f t="shared" ref="E45:E59" si="17">IF(AND(J6&lt;&gt;0,B6&lt;&gt;0),C6,1)</f>
        <v>1</v>
      </c>
      <c r="F45" s="77" t="e">
        <f t="shared" ref="F45" si="18">D45*E45</f>
        <v>#DIV/0!</v>
      </c>
      <c r="G45" s="78" t="s">
        <v>15</v>
      </c>
      <c r="H45" s="56">
        <f t="shared" ref="H45:H59" si="19">IF(AND(J6&lt;&gt;0,B6&lt;&gt;0),K6,0)</f>
        <v>0</v>
      </c>
      <c r="I45" s="56">
        <f t="shared" ref="I45:I59" si="20">IF(AND(B6&lt;&gt;0,J6&lt;&gt;0,H45),C6,0)</f>
        <v>0</v>
      </c>
      <c r="J45" s="81">
        <f>I45-H45</f>
        <v>0</v>
      </c>
      <c r="K45" s="56">
        <f>B45*-1</f>
        <v>0</v>
      </c>
      <c r="L45" s="77">
        <f t="shared" ref="L45" si="21">J45*K45</f>
        <v>0</v>
      </c>
      <c r="M45" s="102" t="s">
        <v>15</v>
      </c>
      <c r="N45" s="105" t="e">
        <f t="shared" ref="N45" si="22">L45+F45</f>
        <v>#DIV/0!</v>
      </c>
      <c r="O45" s="46"/>
      <c r="P45" s="46"/>
      <c r="Q45" s="46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</row>
    <row r="46" spans="1:55" x14ac:dyDescent="0.25">
      <c r="A46" s="65">
        <f t="shared" ref="A46:A59" si="23">A7</f>
        <v>0</v>
      </c>
      <c r="B46" s="53">
        <f t="shared" si="14"/>
        <v>0</v>
      </c>
      <c r="C46" s="53" t="e">
        <f t="shared" si="15"/>
        <v>#DIV/0!</v>
      </c>
      <c r="D46" s="53" t="e">
        <f t="shared" ref="D46:D58" si="24">B46-C46</f>
        <v>#DIV/0!</v>
      </c>
      <c r="E46" s="53">
        <f t="shared" si="17"/>
        <v>1</v>
      </c>
      <c r="F46" s="61" t="e">
        <f t="shared" ref="F46:F58" si="25">D46*E46</f>
        <v>#DIV/0!</v>
      </c>
      <c r="G46" s="75" t="s">
        <v>15</v>
      </c>
      <c r="H46" s="53">
        <f t="shared" si="19"/>
        <v>0</v>
      </c>
      <c r="I46" s="53">
        <f t="shared" si="20"/>
        <v>0</v>
      </c>
      <c r="J46" s="76">
        <f>I46-H46</f>
        <v>0</v>
      </c>
      <c r="K46" s="53">
        <f>B46*-1</f>
        <v>0</v>
      </c>
      <c r="L46" s="61">
        <f t="shared" ref="L46:L58" si="26">J46*K46</f>
        <v>0</v>
      </c>
      <c r="M46" s="103" t="s">
        <v>15</v>
      </c>
      <c r="N46" s="106" t="e">
        <f t="shared" ref="N46:N58" si="27">L46+F46</f>
        <v>#DIV/0!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</row>
    <row r="47" spans="1:55" x14ac:dyDescent="0.25">
      <c r="A47" s="65">
        <f t="shared" si="23"/>
        <v>0</v>
      </c>
      <c r="B47" s="53">
        <f t="shared" si="14"/>
        <v>0</v>
      </c>
      <c r="C47" s="53" t="e">
        <f t="shared" si="15"/>
        <v>#DIV/0!</v>
      </c>
      <c r="D47" s="53" t="e">
        <f t="shared" si="24"/>
        <v>#DIV/0!</v>
      </c>
      <c r="E47" s="53">
        <f t="shared" si="17"/>
        <v>1</v>
      </c>
      <c r="F47" s="61" t="e">
        <f t="shared" si="25"/>
        <v>#DIV/0!</v>
      </c>
      <c r="G47" s="75" t="s">
        <v>15</v>
      </c>
      <c r="H47" s="53">
        <f t="shared" si="19"/>
        <v>0</v>
      </c>
      <c r="I47" s="53">
        <f t="shared" si="20"/>
        <v>0</v>
      </c>
      <c r="J47" s="76">
        <f t="shared" ref="J47:J59" si="28">I47-H47</f>
        <v>0</v>
      </c>
      <c r="K47" s="53">
        <f t="shared" ref="K47:K59" si="29">B47*-1</f>
        <v>0</v>
      </c>
      <c r="L47" s="61">
        <f t="shared" si="26"/>
        <v>0</v>
      </c>
      <c r="M47" s="103" t="s">
        <v>15</v>
      </c>
      <c r="N47" s="106" t="e">
        <f t="shared" si="27"/>
        <v>#DIV/0!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</row>
    <row r="48" spans="1:55" x14ac:dyDescent="0.25">
      <c r="A48" s="65">
        <f t="shared" si="23"/>
        <v>0</v>
      </c>
      <c r="B48" s="53">
        <f t="shared" si="14"/>
        <v>0</v>
      </c>
      <c r="C48" s="53" t="e">
        <f t="shared" si="15"/>
        <v>#DIV/0!</v>
      </c>
      <c r="D48" s="53" t="e">
        <f t="shared" si="24"/>
        <v>#DIV/0!</v>
      </c>
      <c r="E48" s="53">
        <f t="shared" si="17"/>
        <v>1</v>
      </c>
      <c r="F48" s="61" t="e">
        <f t="shared" si="25"/>
        <v>#DIV/0!</v>
      </c>
      <c r="G48" s="75" t="s">
        <v>15</v>
      </c>
      <c r="H48" s="53">
        <f t="shared" si="19"/>
        <v>0</v>
      </c>
      <c r="I48" s="53">
        <f t="shared" si="20"/>
        <v>0</v>
      </c>
      <c r="J48" s="76">
        <f t="shared" si="28"/>
        <v>0</v>
      </c>
      <c r="K48" s="53">
        <f t="shared" si="29"/>
        <v>0</v>
      </c>
      <c r="L48" s="61">
        <f t="shared" si="26"/>
        <v>0</v>
      </c>
      <c r="M48" s="103" t="s">
        <v>15</v>
      </c>
      <c r="N48" s="106" t="e">
        <f t="shared" si="27"/>
        <v>#DIV/0!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</row>
    <row r="49" spans="1:63" x14ac:dyDescent="0.25">
      <c r="A49" s="65">
        <f t="shared" si="23"/>
        <v>0</v>
      </c>
      <c r="B49" s="53">
        <f t="shared" si="14"/>
        <v>0</v>
      </c>
      <c r="C49" s="53" t="e">
        <f t="shared" si="15"/>
        <v>#DIV/0!</v>
      </c>
      <c r="D49" s="53" t="e">
        <f t="shared" si="24"/>
        <v>#DIV/0!</v>
      </c>
      <c r="E49" s="53">
        <f t="shared" si="17"/>
        <v>1</v>
      </c>
      <c r="F49" s="61" t="e">
        <f t="shared" si="25"/>
        <v>#DIV/0!</v>
      </c>
      <c r="G49" s="75" t="s">
        <v>15</v>
      </c>
      <c r="H49" s="53">
        <f t="shared" si="19"/>
        <v>0</v>
      </c>
      <c r="I49" s="53">
        <f t="shared" si="20"/>
        <v>0</v>
      </c>
      <c r="J49" s="76">
        <f t="shared" si="28"/>
        <v>0</v>
      </c>
      <c r="K49" s="53">
        <f t="shared" si="29"/>
        <v>0</v>
      </c>
      <c r="L49" s="61">
        <f t="shared" si="26"/>
        <v>0</v>
      </c>
      <c r="M49" s="103" t="s">
        <v>15</v>
      </c>
      <c r="N49" s="106" t="e">
        <f t="shared" si="27"/>
        <v>#DIV/0!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</row>
    <row r="50" spans="1:63" x14ac:dyDescent="0.25">
      <c r="A50" s="65">
        <f t="shared" si="23"/>
        <v>0</v>
      </c>
      <c r="B50" s="53">
        <f t="shared" si="14"/>
        <v>0</v>
      </c>
      <c r="C50" s="53" t="e">
        <f t="shared" si="15"/>
        <v>#DIV/0!</v>
      </c>
      <c r="D50" s="53" t="e">
        <f t="shared" si="24"/>
        <v>#DIV/0!</v>
      </c>
      <c r="E50" s="53">
        <f t="shared" si="17"/>
        <v>1</v>
      </c>
      <c r="F50" s="61" t="e">
        <f t="shared" si="25"/>
        <v>#DIV/0!</v>
      </c>
      <c r="G50" s="75" t="s">
        <v>15</v>
      </c>
      <c r="H50" s="53">
        <f t="shared" si="19"/>
        <v>0</v>
      </c>
      <c r="I50" s="53">
        <f t="shared" si="20"/>
        <v>0</v>
      </c>
      <c r="J50" s="76">
        <f t="shared" si="28"/>
        <v>0</v>
      </c>
      <c r="K50" s="53">
        <f t="shared" si="29"/>
        <v>0</v>
      </c>
      <c r="L50" s="61">
        <f t="shared" si="26"/>
        <v>0</v>
      </c>
      <c r="M50" s="103" t="s">
        <v>15</v>
      </c>
      <c r="N50" s="106" t="e">
        <f t="shared" si="27"/>
        <v>#DIV/0!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</row>
    <row r="51" spans="1:63" x14ac:dyDescent="0.25">
      <c r="A51" s="65">
        <f t="shared" si="23"/>
        <v>0</v>
      </c>
      <c r="B51" s="53">
        <f t="shared" si="14"/>
        <v>0</v>
      </c>
      <c r="C51" s="53" t="e">
        <f t="shared" si="15"/>
        <v>#DIV/0!</v>
      </c>
      <c r="D51" s="53" t="e">
        <f t="shared" si="24"/>
        <v>#DIV/0!</v>
      </c>
      <c r="E51" s="53">
        <f t="shared" si="17"/>
        <v>1</v>
      </c>
      <c r="F51" s="61" t="e">
        <f t="shared" si="25"/>
        <v>#DIV/0!</v>
      </c>
      <c r="G51" s="75" t="s">
        <v>15</v>
      </c>
      <c r="H51" s="53">
        <f t="shared" si="19"/>
        <v>0</v>
      </c>
      <c r="I51" s="53">
        <f t="shared" si="20"/>
        <v>0</v>
      </c>
      <c r="J51" s="76">
        <f t="shared" si="28"/>
        <v>0</v>
      </c>
      <c r="K51" s="53">
        <f t="shared" si="29"/>
        <v>0</v>
      </c>
      <c r="L51" s="61">
        <f t="shared" si="26"/>
        <v>0</v>
      </c>
      <c r="M51" s="103" t="s">
        <v>15</v>
      </c>
      <c r="N51" s="106" t="e">
        <f t="shared" si="27"/>
        <v>#DIV/0!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</row>
    <row r="52" spans="1:63" x14ac:dyDescent="0.25">
      <c r="A52" s="65">
        <f t="shared" si="23"/>
        <v>0</v>
      </c>
      <c r="B52" s="53">
        <f t="shared" si="14"/>
        <v>0</v>
      </c>
      <c r="C52" s="53" t="e">
        <f t="shared" si="15"/>
        <v>#DIV/0!</v>
      </c>
      <c r="D52" s="53" t="e">
        <f t="shared" si="24"/>
        <v>#DIV/0!</v>
      </c>
      <c r="E52" s="53">
        <f t="shared" si="17"/>
        <v>1</v>
      </c>
      <c r="F52" s="61" t="e">
        <f t="shared" si="25"/>
        <v>#DIV/0!</v>
      </c>
      <c r="G52" s="75" t="s">
        <v>15</v>
      </c>
      <c r="H52" s="53">
        <f t="shared" si="19"/>
        <v>0</v>
      </c>
      <c r="I52" s="53">
        <f t="shared" si="20"/>
        <v>0</v>
      </c>
      <c r="J52" s="76">
        <f t="shared" si="28"/>
        <v>0</v>
      </c>
      <c r="K52" s="53">
        <f t="shared" si="29"/>
        <v>0</v>
      </c>
      <c r="L52" s="61">
        <f t="shared" si="26"/>
        <v>0</v>
      </c>
      <c r="M52" s="103" t="s">
        <v>15</v>
      </c>
      <c r="N52" s="106" t="e">
        <f t="shared" si="27"/>
        <v>#DIV/0!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</row>
    <row r="53" spans="1:63" x14ac:dyDescent="0.25">
      <c r="A53" s="65">
        <f t="shared" si="23"/>
        <v>0</v>
      </c>
      <c r="B53" s="53">
        <f t="shared" si="14"/>
        <v>0</v>
      </c>
      <c r="C53" s="53" t="e">
        <f t="shared" si="15"/>
        <v>#DIV/0!</v>
      </c>
      <c r="D53" s="53" t="e">
        <f t="shared" si="24"/>
        <v>#DIV/0!</v>
      </c>
      <c r="E53" s="53">
        <f t="shared" si="17"/>
        <v>1</v>
      </c>
      <c r="F53" s="61" t="e">
        <f t="shared" si="25"/>
        <v>#DIV/0!</v>
      </c>
      <c r="G53" s="75" t="s">
        <v>15</v>
      </c>
      <c r="H53" s="53">
        <f t="shared" si="19"/>
        <v>0</v>
      </c>
      <c r="I53" s="53">
        <f t="shared" si="20"/>
        <v>0</v>
      </c>
      <c r="J53" s="76">
        <f t="shared" si="28"/>
        <v>0</v>
      </c>
      <c r="K53" s="53">
        <f t="shared" si="29"/>
        <v>0</v>
      </c>
      <c r="L53" s="61">
        <f t="shared" si="26"/>
        <v>0</v>
      </c>
      <c r="M53" s="103" t="s">
        <v>15</v>
      </c>
      <c r="N53" s="106" t="e">
        <f t="shared" si="27"/>
        <v>#DIV/0!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3" x14ac:dyDescent="0.25">
      <c r="A54" s="65">
        <f t="shared" si="23"/>
        <v>0</v>
      </c>
      <c r="B54" s="53">
        <f t="shared" si="14"/>
        <v>0</v>
      </c>
      <c r="C54" s="53" t="e">
        <f t="shared" si="15"/>
        <v>#DIV/0!</v>
      </c>
      <c r="D54" s="53" t="e">
        <f t="shared" si="24"/>
        <v>#DIV/0!</v>
      </c>
      <c r="E54" s="53">
        <f t="shared" si="17"/>
        <v>1</v>
      </c>
      <c r="F54" s="61" t="e">
        <f t="shared" si="25"/>
        <v>#DIV/0!</v>
      </c>
      <c r="G54" s="75" t="s">
        <v>15</v>
      </c>
      <c r="H54" s="53">
        <f t="shared" si="19"/>
        <v>0</v>
      </c>
      <c r="I54" s="53">
        <f t="shared" si="20"/>
        <v>0</v>
      </c>
      <c r="J54" s="76">
        <f t="shared" si="28"/>
        <v>0</v>
      </c>
      <c r="K54" s="53">
        <f t="shared" si="29"/>
        <v>0</v>
      </c>
      <c r="L54" s="61">
        <f t="shared" si="26"/>
        <v>0</v>
      </c>
      <c r="M54" s="103" t="s">
        <v>15</v>
      </c>
      <c r="N54" s="106" t="e">
        <f t="shared" si="27"/>
        <v>#DIV/0!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3" x14ac:dyDescent="0.25">
      <c r="A55" s="65">
        <f t="shared" si="23"/>
        <v>0</v>
      </c>
      <c r="B55" s="53">
        <f t="shared" si="14"/>
        <v>0</v>
      </c>
      <c r="C55" s="53" t="e">
        <f t="shared" si="15"/>
        <v>#DIV/0!</v>
      </c>
      <c r="D55" s="53" t="e">
        <f t="shared" si="24"/>
        <v>#DIV/0!</v>
      </c>
      <c r="E55" s="53">
        <f t="shared" si="17"/>
        <v>1</v>
      </c>
      <c r="F55" s="61" t="e">
        <f t="shared" si="25"/>
        <v>#DIV/0!</v>
      </c>
      <c r="G55" s="75" t="s">
        <v>15</v>
      </c>
      <c r="H55" s="53">
        <f t="shared" si="19"/>
        <v>0</v>
      </c>
      <c r="I55" s="53">
        <f t="shared" si="20"/>
        <v>0</v>
      </c>
      <c r="J55" s="76">
        <f t="shared" si="28"/>
        <v>0</v>
      </c>
      <c r="K55" s="53">
        <f t="shared" si="29"/>
        <v>0</v>
      </c>
      <c r="L55" s="61">
        <f t="shared" si="26"/>
        <v>0</v>
      </c>
      <c r="M55" s="103" t="s">
        <v>15</v>
      </c>
      <c r="N55" s="106" t="e">
        <f t="shared" si="27"/>
        <v>#DIV/0!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</row>
    <row r="56" spans="1:63" x14ac:dyDescent="0.25">
      <c r="A56" s="65">
        <f t="shared" si="23"/>
        <v>0</v>
      </c>
      <c r="B56" s="53">
        <f t="shared" si="14"/>
        <v>0</v>
      </c>
      <c r="C56" s="53" t="e">
        <f t="shared" si="15"/>
        <v>#DIV/0!</v>
      </c>
      <c r="D56" s="53" t="e">
        <f t="shared" si="24"/>
        <v>#DIV/0!</v>
      </c>
      <c r="E56" s="53">
        <f t="shared" si="17"/>
        <v>1</v>
      </c>
      <c r="F56" s="61" t="e">
        <f t="shared" si="25"/>
        <v>#DIV/0!</v>
      </c>
      <c r="G56" s="75" t="s">
        <v>15</v>
      </c>
      <c r="H56" s="53">
        <f t="shared" si="19"/>
        <v>0</v>
      </c>
      <c r="I56" s="53">
        <f t="shared" si="20"/>
        <v>0</v>
      </c>
      <c r="J56" s="76">
        <f t="shared" si="28"/>
        <v>0</v>
      </c>
      <c r="K56" s="53">
        <f t="shared" si="29"/>
        <v>0</v>
      </c>
      <c r="L56" s="61">
        <f t="shared" si="26"/>
        <v>0</v>
      </c>
      <c r="M56" s="103" t="s">
        <v>15</v>
      </c>
      <c r="N56" s="106" t="e">
        <f t="shared" si="27"/>
        <v>#DIV/0!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</row>
    <row r="57" spans="1:63" x14ac:dyDescent="0.25">
      <c r="A57" s="65">
        <f t="shared" si="23"/>
        <v>0</v>
      </c>
      <c r="B57" s="53">
        <f t="shared" si="14"/>
        <v>0</v>
      </c>
      <c r="C57" s="53" t="e">
        <f t="shared" si="15"/>
        <v>#DIV/0!</v>
      </c>
      <c r="D57" s="53" t="e">
        <f t="shared" si="24"/>
        <v>#DIV/0!</v>
      </c>
      <c r="E57" s="53">
        <f t="shared" si="17"/>
        <v>1</v>
      </c>
      <c r="F57" s="61" t="e">
        <f t="shared" ref="F57" si="30">IF(E57&lt;&gt;0,D57*E57,D57)</f>
        <v>#DIV/0!</v>
      </c>
      <c r="G57" s="75" t="s">
        <v>15</v>
      </c>
      <c r="H57" s="53">
        <f t="shared" si="19"/>
        <v>0</v>
      </c>
      <c r="I57" s="53">
        <f t="shared" si="20"/>
        <v>0</v>
      </c>
      <c r="J57" s="76">
        <f t="shared" si="28"/>
        <v>0</v>
      </c>
      <c r="K57" s="53">
        <f t="shared" si="29"/>
        <v>0</v>
      </c>
      <c r="L57" s="61">
        <f t="shared" si="26"/>
        <v>0</v>
      </c>
      <c r="M57" s="103" t="s">
        <v>15</v>
      </c>
      <c r="N57" s="106" t="e">
        <f t="shared" si="27"/>
        <v>#DIV/0!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</row>
    <row r="58" spans="1:63" x14ac:dyDescent="0.25">
      <c r="A58" s="65">
        <f t="shared" si="23"/>
        <v>0</v>
      </c>
      <c r="B58" s="53">
        <f t="shared" si="14"/>
        <v>0</v>
      </c>
      <c r="C58" s="53" t="e">
        <f t="shared" si="15"/>
        <v>#DIV/0!</v>
      </c>
      <c r="D58" s="53" t="e">
        <f t="shared" si="24"/>
        <v>#DIV/0!</v>
      </c>
      <c r="E58" s="53">
        <f t="shared" si="17"/>
        <v>1</v>
      </c>
      <c r="F58" s="61" t="e">
        <f t="shared" si="25"/>
        <v>#DIV/0!</v>
      </c>
      <c r="G58" s="75" t="s">
        <v>15</v>
      </c>
      <c r="H58" s="53">
        <f t="shared" si="19"/>
        <v>0</v>
      </c>
      <c r="I58" s="53">
        <f t="shared" si="20"/>
        <v>0</v>
      </c>
      <c r="J58" s="76">
        <f t="shared" si="28"/>
        <v>0</v>
      </c>
      <c r="K58" s="53">
        <f t="shared" si="29"/>
        <v>0</v>
      </c>
      <c r="L58" s="61">
        <f t="shared" si="26"/>
        <v>0</v>
      </c>
      <c r="M58" s="103" t="s">
        <v>15</v>
      </c>
      <c r="N58" s="106" t="e">
        <f t="shared" si="27"/>
        <v>#DIV/0!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</row>
    <row r="59" spans="1:63" x14ac:dyDescent="0.25">
      <c r="A59" s="55">
        <f t="shared" si="23"/>
        <v>0</v>
      </c>
      <c r="B59" s="57">
        <f t="shared" si="14"/>
        <v>0</v>
      </c>
      <c r="C59" s="57" t="e">
        <f t="shared" si="15"/>
        <v>#DIV/0!</v>
      </c>
      <c r="D59" s="57" t="e">
        <f t="shared" ref="D59" si="31">B59-C59</f>
        <v>#DIV/0!</v>
      </c>
      <c r="E59" s="57">
        <f t="shared" si="17"/>
        <v>1</v>
      </c>
      <c r="F59" s="79" t="e">
        <f t="shared" ref="F59" si="32">D59*E59</f>
        <v>#DIV/0!</v>
      </c>
      <c r="G59" s="80" t="s">
        <v>15</v>
      </c>
      <c r="H59" s="57">
        <f t="shared" si="19"/>
        <v>0</v>
      </c>
      <c r="I59" s="57">
        <f t="shared" si="20"/>
        <v>0</v>
      </c>
      <c r="J59" s="82">
        <f t="shared" si="28"/>
        <v>0</v>
      </c>
      <c r="K59" s="57">
        <f t="shared" si="29"/>
        <v>0</v>
      </c>
      <c r="L59" s="79">
        <f t="shared" ref="L59" si="33">J59*K59</f>
        <v>0</v>
      </c>
      <c r="M59" s="104" t="s">
        <v>15</v>
      </c>
      <c r="N59" s="107" t="e">
        <f t="shared" ref="N59" si="34">L59+F59</f>
        <v>#DIV/0!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</row>
    <row r="60" spans="1:63" x14ac:dyDescent="0.25">
      <c r="A60" s="65" t="str">
        <f>I23</f>
        <v>Dyrlæge og medicin</v>
      </c>
      <c r="B60" s="53">
        <f>IF(AND(J23&lt;&gt;0,B23&lt;&gt;0),J23,L23)</f>
        <v>0</v>
      </c>
      <c r="C60" s="53" t="e">
        <f>$J$5*IF(AND(F23&lt;&gt;0,N23&lt;&gt;0),F23,H23)</f>
        <v>#DIV/0!</v>
      </c>
      <c r="D60" s="53" t="e">
        <f>B60-C60</f>
        <v>#DIV/0!</v>
      </c>
      <c r="E60" s="53">
        <f>IF(AND(J23&lt;&gt;0,B23&lt;&gt;0),C23,1)</f>
        <v>1</v>
      </c>
      <c r="F60" s="61" t="e">
        <f>D60*E60</f>
        <v>#DIV/0!</v>
      </c>
      <c r="G60" s="75" t="s">
        <v>15</v>
      </c>
      <c r="H60" s="53">
        <f>IF(AND(J23&lt;&gt;0,B23&lt;&gt;0),K23,0)</f>
        <v>0</v>
      </c>
      <c r="I60" s="53">
        <f>IF(AND(B23&lt;&gt;0,J23&lt;&gt;0,H60),C23,0)</f>
        <v>0</v>
      </c>
      <c r="J60" s="53">
        <f t="shared" ref="J60:J61" si="35">H60-I60</f>
        <v>0</v>
      </c>
      <c r="K60" s="53">
        <f t="shared" ref="K60:K61" si="36">B60</f>
        <v>0</v>
      </c>
      <c r="L60" s="61">
        <f t="shared" ref="L60:L61" si="37">J60*K60</f>
        <v>0</v>
      </c>
      <c r="M60" s="75" t="s">
        <v>15</v>
      </c>
      <c r="N60" s="83" t="e">
        <f t="shared" ref="N60:N61" si="38">L60+F60</f>
        <v>#DIV/0!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</row>
    <row r="61" spans="1:63" x14ac:dyDescent="0.25">
      <c r="A61" s="55" t="str">
        <f>I24</f>
        <v>Diverse vedr. husdyr</v>
      </c>
      <c r="B61" s="57">
        <f>IF(AND(J24&lt;&gt;0,B24&lt;&gt;0),J24,L24)</f>
        <v>0</v>
      </c>
      <c r="C61" s="57" t="e">
        <f>$J$5*IF(AND(F24&lt;&gt;0,N24&lt;&gt;0),F24,H24)</f>
        <v>#DIV/0!</v>
      </c>
      <c r="D61" s="57" t="e">
        <f>B61-C61</f>
        <v>#DIV/0!</v>
      </c>
      <c r="E61" s="57">
        <f>IF(AND(J24&lt;&gt;0,B24&lt;&gt;0),C24,1)</f>
        <v>1</v>
      </c>
      <c r="F61" s="79" t="e">
        <f>D61*E61</f>
        <v>#DIV/0!</v>
      </c>
      <c r="G61" s="80" t="s">
        <v>15</v>
      </c>
      <c r="H61" s="57">
        <f>IF(AND(J24&lt;&gt;0,B24&lt;&gt;0),K24,0)</f>
        <v>0</v>
      </c>
      <c r="I61" s="57">
        <f>IF(AND(B24&lt;&gt;0,J24&lt;&gt;0,H61),C24,0)</f>
        <v>0</v>
      </c>
      <c r="J61" s="57">
        <f t="shared" si="35"/>
        <v>0</v>
      </c>
      <c r="K61" s="57">
        <f t="shared" si="36"/>
        <v>0</v>
      </c>
      <c r="L61" s="79">
        <f t="shared" si="37"/>
        <v>0</v>
      </c>
      <c r="M61" s="80" t="s">
        <v>15</v>
      </c>
      <c r="N61" s="84" t="e">
        <f t="shared" si="38"/>
        <v>#DIV/0!</v>
      </c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</row>
    <row r="62" spans="1:63" ht="15.75" thickBot="1" x14ac:dyDescent="0.3">
      <c r="A62" s="61" t="s">
        <v>68</v>
      </c>
      <c r="B62" s="53"/>
      <c r="C62" s="53"/>
      <c r="D62" s="53"/>
      <c r="E62" s="53"/>
      <c r="F62" s="63" t="e">
        <f>SUM(F45:F61)</f>
        <v>#DIV/0!</v>
      </c>
      <c r="G62" s="64" t="s">
        <v>15</v>
      </c>
      <c r="H62" s="61" t="s">
        <v>69</v>
      </c>
      <c r="I62" s="53"/>
      <c r="J62" s="53"/>
      <c r="K62" s="53"/>
      <c r="L62" s="63">
        <f>SUM(L45:L61)</f>
        <v>0</v>
      </c>
      <c r="M62" s="64" t="s">
        <v>15</v>
      </c>
      <c r="N62" s="85" t="e">
        <f>SUM(N45:N61)</f>
        <v>#DIV/0!</v>
      </c>
      <c r="O62" s="58" t="e">
        <f>F62+L62-N62</f>
        <v>#DIV/0!</v>
      </c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</row>
    <row r="63" spans="1:63" ht="15.75" thickTop="1" x14ac:dyDescent="0.25">
      <c r="A63" s="115" t="s">
        <v>57</v>
      </c>
      <c r="B63" s="53"/>
      <c r="C63" s="53"/>
      <c r="D63" s="53"/>
      <c r="E63" s="53"/>
      <c r="F63" s="53"/>
      <c r="G63" s="64"/>
      <c r="H63" s="53"/>
      <c r="I63" s="53"/>
      <c r="J63" s="53"/>
      <c r="K63" s="53"/>
      <c r="L63" s="61"/>
      <c r="M63" s="64"/>
      <c r="N63" s="62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</row>
    <row r="64" spans="1:63" x14ac:dyDescent="0.25">
      <c r="A64" s="45"/>
      <c r="B64" s="46"/>
      <c r="C64" s="46"/>
      <c r="D64" s="45"/>
      <c r="E64" s="45"/>
      <c r="F64" s="45"/>
      <c r="G64" s="45"/>
      <c r="H64" s="45"/>
      <c r="I64" s="45"/>
      <c r="J64" s="45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</row>
    <row r="65" spans="1:63" ht="21" x14ac:dyDescent="0.35">
      <c r="A65" s="113" t="s">
        <v>50</v>
      </c>
      <c r="B65" s="113"/>
      <c r="C65" s="113"/>
      <c r="D65" s="113"/>
      <c r="E65" s="68"/>
      <c r="F65" s="68"/>
      <c r="G65" s="68"/>
      <c r="H65" s="68"/>
      <c r="I65" s="68"/>
      <c r="J65" s="68"/>
      <c r="K65" s="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</row>
    <row r="66" spans="1:63" ht="21" x14ac:dyDescent="0.35">
      <c r="A66" s="66" t="s">
        <v>39</v>
      </c>
      <c r="B66" s="99"/>
      <c r="C66" s="99"/>
      <c r="D66" s="99"/>
      <c r="E66" s="11"/>
      <c r="F66" s="11"/>
      <c r="G66" s="11"/>
      <c r="H66" s="11"/>
      <c r="I66" s="11"/>
      <c r="J66" s="11"/>
      <c r="K66" s="11">
        <f>D29</f>
        <v>0</v>
      </c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</row>
    <row r="67" spans="1:63" x14ac:dyDescent="0.25">
      <c r="A67" s="8" t="str">
        <f>A36</f>
        <v>Realiseret afsætnings påvirkning af DB</v>
      </c>
      <c r="B67" s="8"/>
      <c r="C67" s="8"/>
      <c r="D67" s="8"/>
      <c r="E67" s="8"/>
      <c r="F67" s="8">
        <f>F36</f>
        <v>0</v>
      </c>
      <c r="G67" s="14" t="s">
        <v>13</v>
      </c>
      <c r="H67" s="8" t="e">
        <f>H36</f>
        <v>#DIV/0!</v>
      </c>
      <c r="I67" s="14" t="s">
        <v>14</v>
      </c>
      <c r="J67" s="8" t="e">
        <f>J36</f>
        <v>#DIV/0!</v>
      </c>
      <c r="K67" s="8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</row>
    <row r="68" spans="1:63" x14ac:dyDescent="0.25">
      <c r="A68" s="8" t="str">
        <f>A41</f>
        <v>Realiserede salgsprisers påvirkning af DB</v>
      </c>
      <c r="B68" s="8"/>
      <c r="C68" s="8"/>
      <c r="D68" s="8"/>
      <c r="E68" s="8"/>
      <c r="F68" s="8">
        <f>F41</f>
        <v>0</v>
      </c>
      <c r="G68" s="14" t="s">
        <v>13</v>
      </c>
      <c r="H68" s="10" t="e">
        <f>H41</f>
        <v>#DIV/0!</v>
      </c>
      <c r="I68" s="14" t="s">
        <v>14</v>
      </c>
      <c r="J68" s="8" t="e">
        <f>J41</f>
        <v>#DIV/0!</v>
      </c>
      <c r="K68" s="8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</row>
    <row r="69" spans="1:63" x14ac:dyDescent="0.25">
      <c r="A69" s="8" t="str">
        <f>A62</f>
        <v>Realiseret forbrugs påvirkning af DB</v>
      </c>
      <c r="B69" s="8"/>
      <c r="C69" s="8"/>
      <c r="D69" s="8"/>
      <c r="E69" s="8"/>
      <c r="F69" s="8"/>
      <c r="G69" s="8"/>
      <c r="H69" s="8"/>
      <c r="I69" s="8"/>
      <c r="J69" s="8" t="e">
        <f>F62</f>
        <v>#DIV/0!</v>
      </c>
      <c r="K69" s="8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</row>
    <row r="70" spans="1:63" x14ac:dyDescent="0.25">
      <c r="A70" s="53" t="s">
        <v>69</v>
      </c>
      <c r="B70" s="8"/>
      <c r="C70" s="8"/>
      <c r="D70" s="8"/>
      <c r="E70" s="8"/>
      <c r="F70" s="8"/>
      <c r="G70" s="8"/>
      <c r="H70" s="8"/>
      <c r="I70" s="8"/>
      <c r="J70" s="8">
        <f>L62</f>
        <v>0</v>
      </c>
      <c r="K70" s="8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</row>
    <row r="71" spans="1:63" x14ac:dyDescent="0.25">
      <c r="A71" s="11" t="s">
        <v>51</v>
      </c>
      <c r="B71" s="8"/>
      <c r="C71" s="8"/>
      <c r="D71" s="11"/>
      <c r="E71" s="11"/>
      <c r="F71" s="11"/>
      <c r="G71" s="11"/>
      <c r="H71" s="11"/>
      <c r="I71" s="11"/>
      <c r="J71" s="11" t="e">
        <f>SUM(J67:J70)</f>
        <v>#DIV/0!</v>
      </c>
      <c r="K71" s="11" t="e">
        <f>J71</f>
        <v>#DIV/0!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</row>
    <row r="72" spans="1:63" x14ac:dyDescent="0.25">
      <c r="A72" s="11" t="s">
        <v>40</v>
      </c>
      <c r="B72" s="8"/>
      <c r="C72" s="8"/>
      <c r="D72" s="11"/>
      <c r="E72" s="11"/>
      <c r="F72" s="11"/>
      <c r="G72" s="11"/>
      <c r="H72" s="11"/>
      <c r="I72" s="11"/>
      <c r="J72" s="11"/>
      <c r="K72" s="11" t="e">
        <f>SUM(K66:K71)</f>
        <v>#DIV/0!</v>
      </c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</row>
    <row r="73" spans="1:63" x14ac:dyDescent="0.25">
      <c r="A73" s="45"/>
      <c r="B73" s="46"/>
      <c r="C73" s="46"/>
      <c r="D73" s="45"/>
      <c r="E73" s="45"/>
      <c r="F73" s="45"/>
      <c r="G73" s="45"/>
      <c r="H73" s="45"/>
      <c r="I73" s="45"/>
      <c r="J73" s="45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</row>
    <row r="74" spans="1:63" x14ac:dyDescent="0.25">
      <c r="A74" s="45"/>
      <c r="B74" s="46"/>
      <c r="C74" s="46"/>
      <c r="D74" s="45"/>
      <c r="E74" s="45"/>
      <c r="F74" s="45"/>
      <c r="G74" s="45"/>
      <c r="H74" s="45"/>
      <c r="I74" s="45"/>
      <c r="J74" s="45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</row>
    <row r="75" spans="1:63" x14ac:dyDescent="0.25">
      <c r="A75" s="45"/>
      <c r="B75" s="46"/>
      <c r="C75" s="46"/>
      <c r="D75" s="45"/>
      <c r="E75" s="45"/>
      <c r="F75" s="45"/>
      <c r="G75" s="45"/>
      <c r="H75" s="45"/>
      <c r="I75" s="45"/>
      <c r="J75" s="45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</row>
    <row r="76" spans="1:63" x14ac:dyDescent="0.25">
      <c r="A76" s="45"/>
      <c r="B76" s="46"/>
      <c r="C76" s="46"/>
      <c r="D76" s="45"/>
      <c r="E76" s="45"/>
      <c r="F76" s="45"/>
      <c r="G76" s="45"/>
      <c r="H76" s="45"/>
      <c r="I76" s="45"/>
      <c r="J76" s="45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</row>
    <row r="77" spans="1:63" x14ac:dyDescent="0.25">
      <c r="A77" s="45"/>
      <c r="B77" s="46"/>
      <c r="C77" s="46"/>
      <c r="D77" s="45"/>
      <c r="E77" s="45"/>
      <c r="F77" s="45"/>
      <c r="G77" s="45"/>
      <c r="H77" s="45"/>
      <c r="I77" s="45"/>
      <c r="J77" s="45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</row>
    <row r="78" spans="1:63" x14ac:dyDescent="0.25">
      <c r="A78" s="45"/>
      <c r="B78" s="46"/>
      <c r="C78" s="46"/>
      <c r="D78" s="45"/>
      <c r="E78" s="45"/>
      <c r="F78" s="45"/>
      <c r="G78" s="45"/>
      <c r="H78" s="45"/>
      <c r="I78" s="45"/>
      <c r="J78" s="45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</row>
    <row r="79" spans="1:63" x14ac:dyDescent="0.25">
      <c r="A79" s="45"/>
      <c r="B79" s="46"/>
      <c r="C79" s="46"/>
      <c r="D79" s="45"/>
      <c r="E79" s="45"/>
      <c r="F79" s="45"/>
      <c r="G79" s="45"/>
      <c r="H79" s="45"/>
      <c r="I79" s="45"/>
      <c r="J79" s="45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</row>
    <row r="80" spans="1:63" x14ac:dyDescent="0.25">
      <c r="A80" s="45"/>
      <c r="B80" s="46"/>
      <c r="C80" s="46"/>
      <c r="D80" s="45"/>
      <c r="E80" s="45"/>
      <c r="F80" s="45"/>
      <c r="G80" s="45"/>
      <c r="H80" s="45"/>
      <c r="I80" s="45"/>
      <c r="J80" s="45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</row>
    <row r="81" spans="1:63" x14ac:dyDescent="0.25">
      <c r="A81" s="45"/>
      <c r="B81" s="46"/>
      <c r="C81" s="46"/>
      <c r="D81" s="45"/>
      <c r="E81" s="45"/>
      <c r="F81" s="45"/>
      <c r="G81" s="45"/>
      <c r="H81" s="45"/>
      <c r="I81" s="45"/>
      <c r="J81" s="45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</row>
    <row r="82" spans="1:63" x14ac:dyDescent="0.25">
      <c r="A82" s="45"/>
      <c r="B82" s="46"/>
      <c r="C82" s="46"/>
      <c r="D82" s="45"/>
      <c r="E82" s="45"/>
      <c r="F82" s="45"/>
      <c r="G82" s="45"/>
      <c r="H82" s="45"/>
      <c r="I82" s="45"/>
      <c r="J82" s="45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</row>
    <row r="83" spans="1:63" x14ac:dyDescent="0.25">
      <c r="A83" s="45"/>
      <c r="B83" s="46"/>
      <c r="C83" s="46"/>
      <c r="D83" s="45"/>
      <c r="E83" s="45"/>
      <c r="F83" s="45"/>
      <c r="G83" s="45"/>
      <c r="H83" s="45"/>
      <c r="I83" s="45"/>
      <c r="J83" s="45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</row>
    <row r="84" spans="1:63" ht="21" x14ac:dyDescent="0.35">
      <c r="A84" s="59" t="s">
        <v>20</v>
      </c>
      <c r="B84" s="46"/>
      <c r="C84" s="46"/>
      <c r="D84" s="45"/>
      <c r="E84" s="45"/>
      <c r="F84" s="45"/>
      <c r="G84" s="45"/>
      <c r="H84" s="45"/>
      <c r="I84" s="45"/>
      <c r="J84" s="45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</row>
    <row r="85" spans="1:63" ht="21" x14ac:dyDescent="0.35">
      <c r="A85" s="59" t="s">
        <v>36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</row>
    <row r="86" spans="1:63" ht="21" x14ac:dyDescent="0.35">
      <c r="A86" s="59"/>
      <c r="B86" s="47" t="s">
        <v>21</v>
      </c>
      <c r="C86" s="47" t="s">
        <v>0</v>
      </c>
      <c r="D86" s="47" t="s">
        <v>1</v>
      </c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</row>
    <row r="87" spans="1:63" x14ac:dyDescent="0.25">
      <c r="A87" s="46" t="s">
        <v>22</v>
      </c>
      <c r="B87" s="46" t="e">
        <f>+J5*G5</f>
        <v>#DIV/0!</v>
      </c>
      <c r="C87" s="46">
        <f>D5</f>
        <v>0</v>
      </c>
      <c r="D87" s="46" t="e">
        <f>B87-C87</f>
        <v>#DIV/0!</v>
      </c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</row>
    <row r="88" spans="1:63" ht="17.25" customHeight="1" x14ac:dyDescent="0.25">
      <c r="A88" s="46" t="s">
        <v>23</v>
      </c>
      <c r="B88" s="46" t="e">
        <f>+J5*H27</f>
        <v>#DIV/0!</v>
      </c>
      <c r="C88" s="46">
        <f>D27</f>
        <v>0</v>
      </c>
      <c r="D88" s="46" t="e">
        <f t="shared" ref="D88:D89" si="39">B88-C88</f>
        <v>#DIV/0!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</row>
    <row r="89" spans="1:63" x14ac:dyDescent="0.25">
      <c r="A89" s="45" t="s">
        <v>24</v>
      </c>
      <c r="B89" s="45" t="e">
        <f>SUM(B87:B88)</f>
        <v>#DIV/0!</v>
      </c>
      <c r="C89" s="45">
        <f>SUM(C87:C88)</f>
        <v>0</v>
      </c>
      <c r="D89" s="45" t="e">
        <f t="shared" si="39"/>
        <v>#DIV/0!</v>
      </c>
      <c r="E89" s="58" t="e">
        <f>B89-J35+C89-D29</f>
        <v>#DIV/0!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</row>
    <row r="90" spans="1:63" x14ac:dyDescent="0.25">
      <c r="A90" s="46" t="s">
        <v>25</v>
      </c>
      <c r="B90" s="46"/>
      <c r="C90" s="46"/>
      <c r="D90" s="46" t="e">
        <f>B103</f>
        <v>#DIV/0!</v>
      </c>
      <c r="E90" s="58" t="e">
        <f>D90-J41</f>
        <v>#DIV/0!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</row>
    <row r="91" spans="1:63" x14ac:dyDescent="0.25">
      <c r="A91" s="46" t="s">
        <v>26</v>
      </c>
      <c r="B91" s="46"/>
      <c r="C91" s="46"/>
      <c r="D91" s="46" t="e">
        <f>B98</f>
        <v>#DIV/0!</v>
      </c>
      <c r="E91" s="58" t="e">
        <f>D91-L62</f>
        <v>#DIV/0!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</row>
    <row r="92" spans="1:63" x14ac:dyDescent="0.25">
      <c r="A92" s="46" t="s">
        <v>27</v>
      </c>
      <c r="B92" s="46"/>
      <c r="C92" s="46"/>
      <c r="D92" s="46" t="e">
        <f>F62</f>
        <v>#DIV/0!</v>
      </c>
      <c r="E92" s="58" t="e">
        <f>D92-F62</f>
        <v>#DIV/0!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</row>
    <row r="93" spans="1:63" x14ac:dyDescent="0.25">
      <c r="A93" s="45" t="s">
        <v>28</v>
      </c>
      <c r="B93" s="46"/>
      <c r="C93" s="46"/>
      <c r="D93" s="45" t="e">
        <f>SUM(D90:D92)</f>
        <v>#DIV/0!</v>
      </c>
      <c r="E93" s="58" t="e">
        <f>D93-J41-F62-L62</f>
        <v>#DIV/0!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</row>
    <row r="94" spans="1:63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</row>
    <row r="95" spans="1:63" ht="21" x14ac:dyDescent="0.35">
      <c r="A95" s="59" t="s">
        <v>29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</row>
    <row r="96" spans="1:63" x14ac:dyDescent="0.25">
      <c r="A96" s="46" t="s">
        <v>30</v>
      </c>
      <c r="B96" s="46">
        <f>+L6+L7+L8+L9+L10+L11+L12+L13+L14+L15+L16+L17+L18+L19+L20</f>
        <v>0</v>
      </c>
      <c r="C96" s="58">
        <f>B96-L21-L6</f>
        <v>0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</row>
    <row r="97" spans="1:63" x14ac:dyDescent="0.25">
      <c r="A97" s="46" t="s">
        <v>31</v>
      </c>
      <c r="B97" s="46" t="e">
        <f>+J6*G6+J7*G7+J8*G8+J9*G9+J10*G10+J11*G11+J12*G12+J13*G13+J14*G14+J15*G15+J16*G16+J17*G17+J18*G18+J19*G19+J20*G20</f>
        <v>#DIV/0!</v>
      </c>
      <c r="C97" s="58" t="e">
        <f>B97-A121</f>
        <v>#DIV/0!</v>
      </c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</row>
    <row r="98" spans="1:63" x14ac:dyDescent="0.25">
      <c r="A98" s="45" t="s">
        <v>32</v>
      </c>
      <c r="B98" s="45" t="e">
        <f>B96-B97</f>
        <v>#DIV/0!</v>
      </c>
      <c r="C98" s="58" t="e">
        <f>B98-L62</f>
        <v>#DIV/0!</v>
      </c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</row>
    <row r="99" spans="1:63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</row>
    <row r="100" spans="1:63" ht="21" x14ac:dyDescent="0.35">
      <c r="A100" s="59" t="s">
        <v>33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</row>
    <row r="101" spans="1:63" x14ac:dyDescent="0.25">
      <c r="A101" s="46" t="s">
        <v>34</v>
      </c>
      <c r="B101" s="46">
        <f>L5</f>
        <v>0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</row>
    <row r="102" spans="1:63" x14ac:dyDescent="0.25">
      <c r="A102" s="46" t="s">
        <v>22</v>
      </c>
      <c r="B102" s="46" t="e">
        <f>B87</f>
        <v>#DIV/0!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</row>
    <row r="103" spans="1:63" x14ac:dyDescent="0.25">
      <c r="A103" s="45" t="s">
        <v>35</v>
      </c>
      <c r="B103" s="45" t="e">
        <f>B101-B102</f>
        <v>#DIV/0!</v>
      </c>
      <c r="C103" s="58" t="e">
        <f>B103-J41</f>
        <v>#DIV/0!</v>
      </c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</row>
    <row r="104" spans="1:63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</row>
    <row r="105" spans="1:63" x14ac:dyDescent="0.25">
      <c r="A105" s="45" t="s">
        <v>47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</row>
    <row r="106" spans="1:63" x14ac:dyDescent="0.25">
      <c r="A106" s="46">
        <f>B45*E45</f>
        <v>0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</row>
    <row r="107" spans="1:63" x14ac:dyDescent="0.25">
      <c r="A107" s="46">
        <f t="shared" ref="A107:A120" si="40">B46*E46</f>
        <v>0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</row>
    <row r="108" spans="1:63" x14ac:dyDescent="0.25">
      <c r="A108" s="46">
        <f t="shared" si="40"/>
        <v>0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</row>
    <row r="109" spans="1:63" x14ac:dyDescent="0.25">
      <c r="A109" s="46">
        <f t="shared" si="40"/>
        <v>0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</row>
    <row r="110" spans="1:63" x14ac:dyDescent="0.25">
      <c r="A110" s="46">
        <f t="shared" si="40"/>
        <v>0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</row>
    <row r="111" spans="1:63" x14ac:dyDescent="0.25">
      <c r="A111" s="46">
        <f t="shared" si="40"/>
        <v>0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</row>
    <row r="112" spans="1:63" x14ac:dyDescent="0.25">
      <c r="A112" s="46">
        <f t="shared" si="40"/>
        <v>0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</row>
    <row r="113" spans="1:63" x14ac:dyDescent="0.25">
      <c r="A113" s="46">
        <f t="shared" si="40"/>
        <v>0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</row>
    <row r="114" spans="1:63" x14ac:dyDescent="0.25">
      <c r="A114" s="46">
        <f t="shared" si="40"/>
        <v>0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</row>
    <row r="115" spans="1:63" x14ac:dyDescent="0.25">
      <c r="A115" s="46">
        <f t="shared" si="40"/>
        <v>0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</row>
    <row r="116" spans="1:63" x14ac:dyDescent="0.25">
      <c r="A116" s="46">
        <f t="shared" si="40"/>
        <v>0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</row>
    <row r="117" spans="1:63" x14ac:dyDescent="0.25">
      <c r="A117" s="46">
        <f t="shared" si="40"/>
        <v>0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</row>
    <row r="118" spans="1:63" x14ac:dyDescent="0.25">
      <c r="A118" s="46">
        <f t="shared" si="40"/>
        <v>0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</row>
    <row r="119" spans="1:63" x14ac:dyDescent="0.25">
      <c r="A119" s="46">
        <f t="shared" si="40"/>
        <v>0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</row>
    <row r="120" spans="1:63" x14ac:dyDescent="0.25">
      <c r="A120" s="46">
        <f t="shared" si="40"/>
        <v>0</v>
      </c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</row>
    <row r="121" spans="1:63" x14ac:dyDescent="0.25">
      <c r="A121" s="45">
        <f>SUM(A106:A120)</f>
        <v>0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</row>
  </sheetData>
  <mergeCells count="11">
    <mergeCell ref="A65:D65"/>
    <mergeCell ref="I27:K27"/>
    <mergeCell ref="I29:K29"/>
    <mergeCell ref="A38:D38"/>
    <mergeCell ref="J3:L3"/>
    <mergeCell ref="N3:P3"/>
    <mergeCell ref="B3:D3"/>
    <mergeCell ref="F3:H3"/>
    <mergeCell ref="A27:C27"/>
    <mergeCell ref="K2:L2"/>
    <mergeCell ref="I25:K25"/>
  </mergeCells>
  <dataValidations count="1">
    <dataValidation type="whole" errorStyle="warning" operator="lessThan" allowBlank="1" showErrorMessage="1" error="Har du husket minus?_x000a__x000a_Både kvantum og beløb under foder skal være negative." sqref="L15:L20 B15:B20 L23:L24 D15:D20 J15:J20 D23:D24" xr:uid="{D565B38B-BFD4-4BA9-B6DC-F3109C1ABB1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ktion xmlns="40a84fe7-05ba-4d93-960f-61ac4a742cca" xsi:nil="true"/>
    <_Flow_SignoffStatus xmlns="40a84fe7-05ba-4d93-960f-61ac4a742cca" xsi:nil="true"/>
    <lcf76f155ced4ddcb4097134ff3c332f xmlns="40a84fe7-05ba-4d93-960f-61ac4a742cca">
      <Terms xmlns="http://schemas.microsoft.com/office/infopath/2007/PartnerControls"/>
    </lcf76f155ced4ddcb4097134ff3c332f>
    <TaxCatchAll xmlns="a8c63955-c714-4aea-bdd9-27890685a8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EB8CCE04E4344AAFD272AC7BCA944D" ma:contentTypeVersion="20" ma:contentTypeDescription="Opret et nyt dokument." ma:contentTypeScope="" ma:versionID="fc1457df736943c7b6d50b00820c3f5b">
  <xsd:schema xmlns:xsd="http://www.w3.org/2001/XMLSchema" xmlns:xs="http://www.w3.org/2001/XMLSchema" xmlns:p="http://schemas.microsoft.com/office/2006/metadata/properties" xmlns:ns2="40a84fe7-05ba-4d93-960f-61ac4a742cca" xmlns:ns3="a8c63955-c714-4aea-bdd9-27890685a8ec" targetNamespace="http://schemas.microsoft.com/office/2006/metadata/properties" ma:root="true" ma:fieldsID="8541ee93b48ff1d5926604c49a3f706b" ns2:_="" ns3:_="">
    <xsd:import namespace="40a84fe7-05ba-4d93-960f-61ac4a742cca"/>
    <xsd:import namespace="a8c63955-c714-4aea-bdd9-27890685a8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Lek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84fe7-05ba-4d93-960f-61ac4a742c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273e385-a8b0-4d51-8803-6e97695cb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Godkendelsesstatus" ma:internalName="Godkendelses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ektion" ma:index="27" nillable="true" ma:displayName="Lektion" ma:format="Dropdown" ma:internalName="Lektion">
      <xsd:simpleType>
        <xsd:restriction base="dms:Choice">
          <xsd:enumeration value="Lektion 1"/>
          <xsd:enumeration value="Lektion 2"/>
          <xsd:enumeration value="Lektion 3"/>
          <xsd:enumeration value="Choice 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3955-c714-4aea-bdd9-27890685a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1f3f46-7d44-466c-9c3d-d0a9fd6bdf84}" ma:internalName="TaxCatchAll" ma:showField="CatchAllData" ma:web="a8c63955-c714-4aea-bdd9-27890685a8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3DB66F-2A44-459C-BB84-0AB03F48A3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2090B2-A378-4A93-AE09-72837AE77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56AF9D-2838-41A4-B951-63FE8AB05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Ark2</vt:lpstr>
      <vt:lpstr>'Ark2'!Udskriftsområde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2025-02-05T12:37:01Z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0x01010091EB8CCE04E4344AAFD272AC7BCA944D</vt:lpwstr>
  </property>
</Properties>
</file>